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Nabídky\2026 nabídky\"/>
    </mc:Choice>
  </mc:AlternateContent>
  <xr:revisionPtr revIDLastSave="0" documentId="13_ncr:1_{6D734390-0580-493B-B0BF-08423C498D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uchařka - Konfigurátor balíčku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77" i="2" l="1"/>
  <c r="L54" i="2"/>
  <c r="L154" i="2"/>
  <c r="L140" i="2"/>
  <c r="L156" i="2"/>
  <c r="L164" i="2"/>
  <c r="L76" i="2"/>
  <c r="L118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3" i="2"/>
  <c r="L162" i="2"/>
  <c r="L161" i="2"/>
  <c r="L160" i="2"/>
  <c r="L159" i="2"/>
  <c r="L158" i="2"/>
  <c r="L157" i="2"/>
  <c r="L155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3" i="2"/>
  <c r="L52" i="2"/>
  <c r="L51" i="2"/>
  <c r="L50" i="2"/>
  <c r="E18" i="2"/>
  <c r="E38" i="2"/>
  <c r="E12" i="2"/>
  <c r="E40" i="2"/>
  <c r="E43" i="2"/>
  <c r="E8" i="2"/>
  <c r="B3" i="2" l="1"/>
  <c r="B46" i="2"/>
  <c r="E10" i="2" l="1"/>
  <c r="E39" i="2"/>
  <c r="E26" i="2"/>
  <c r="E24" i="2"/>
  <c r="E27" i="2"/>
  <c r="E31" i="2"/>
  <c r="E35" i="2"/>
  <c r="E7" i="2" l="1"/>
  <c r="E22" i="2"/>
  <c r="E9" i="2"/>
  <c r="E30" i="2"/>
  <c r="E13" i="2"/>
  <c r="E29" i="2"/>
  <c r="E15" i="2"/>
  <c r="E11" i="2"/>
  <c r="E23" i="2"/>
  <c r="E28" i="2" l="1"/>
  <c r="E32" i="2" l="1"/>
  <c r="E33" i="2"/>
  <c r="E34" i="2"/>
  <c r="E42" i="2"/>
  <c r="E41" i="2"/>
  <c r="E16" i="2" l="1"/>
  <c r="E36" i="2"/>
  <c r="E19" i="2"/>
  <c r="E25" i="2"/>
  <c r="E17" i="2"/>
  <c r="E14" i="2"/>
  <c r="E6" i="2"/>
  <c r="E37" i="2"/>
  <c r="E21" i="2"/>
  <c r="E20" i="2"/>
  <c r="E44" i="2"/>
  <c r="E4" i="2" l="1"/>
  <c r="E47" i="2"/>
</calcChain>
</file>

<file path=xl/sharedStrings.xml><?xml version="1.0" encoding="utf-8"?>
<sst xmlns="http://schemas.openxmlformats.org/spreadsheetml/2006/main" count="553" uniqueCount="219">
  <si>
    <t>kód</t>
  </si>
  <si>
    <t>název</t>
  </si>
  <si>
    <t>cena/ks
(s DPH)</t>
  </si>
  <si>
    <t>počet</t>
  </si>
  <si>
    <t>celková cena
(s DPH)</t>
  </si>
  <si>
    <t>Celkem s DPH:</t>
  </si>
  <si>
    <t>SKOLENI</t>
  </si>
  <si>
    <t>Chemicky odolný nerezový teploměr</t>
  </si>
  <si>
    <t>Školní EKG senzor</t>
  </si>
  <si>
    <t>Čidlo tlaku plynu</t>
  </si>
  <si>
    <t>Změny tlaku při chemické reakci</t>
  </si>
  <si>
    <t>Vypařování vody a lihu</t>
  </si>
  <si>
    <t>Chladicí směs</t>
  </si>
  <si>
    <t>Čidlo vodivosti (konduktometr)</t>
  </si>
  <si>
    <t>Čidlo pH</t>
  </si>
  <si>
    <t>Čidlo polohy a pohybu (sonar)</t>
  </si>
  <si>
    <t>✔</t>
  </si>
  <si>
    <t>Elektrická vodivost kapalin</t>
  </si>
  <si>
    <t>Magnetický záznam dat</t>
  </si>
  <si>
    <t>Elektrická aktivita svalů</t>
  </si>
  <si>
    <r>
      <t>Čidlo O</t>
    </r>
    <r>
      <rPr>
        <vertAlign val="subscript"/>
        <sz val="12"/>
        <rFont val="Arial"/>
        <family val="2"/>
        <charset val="238"/>
      </rPr>
      <t>2</t>
    </r>
  </si>
  <si>
    <r>
      <rPr>
        <b/>
        <sz val="18"/>
        <rFont val="Arial"/>
        <family val="2"/>
        <charset val="238"/>
      </rPr>
      <t>S výše vybranými senzory lze realizovat tyto experimenty z Kuchařky:</t>
    </r>
    <r>
      <rPr>
        <b/>
        <sz val="30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 xml:space="preserve">(další návody a pracovní listy najdete na </t>
    </r>
    <r>
      <rPr>
        <b/>
        <sz val="12"/>
        <rFont val="Arial"/>
        <family val="2"/>
        <charset val="238"/>
      </rPr>
      <t xml:space="preserve">www.vernier.cz/video </t>
    </r>
    <r>
      <rPr>
        <sz val="12"/>
        <rFont val="Arial"/>
        <family val="2"/>
        <charset val="238"/>
      </rPr>
      <t xml:space="preserve">a </t>
    </r>
    <r>
      <rPr>
        <b/>
        <sz val="12"/>
        <rFont val="Arial"/>
        <family val="2"/>
        <charset val="238"/>
      </rPr>
      <t>www.vernier.cz/experimenty</t>
    </r>
    <r>
      <rPr>
        <sz val="12"/>
        <rFont val="Arial"/>
        <family val="2"/>
        <charset val="238"/>
      </rPr>
      <t>)</t>
    </r>
    <r>
      <rPr>
        <b/>
        <sz val="12"/>
        <rFont val="Arial"/>
        <family val="2"/>
        <charset val="238"/>
      </rPr>
      <t xml:space="preserve">
</t>
    </r>
  </si>
  <si>
    <t>GDX-TMP</t>
  </si>
  <si>
    <t>GDX-GP</t>
  </si>
  <si>
    <t>GDX-PH</t>
  </si>
  <si>
    <t>GDX-FOR</t>
  </si>
  <si>
    <t>GDX-CUR</t>
  </si>
  <si>
    <t>GDX-3MG</t>
  </si>
  <si>
    <t>GDX-MD</t>
  </si>
  <si>
    <t>GDX-HD</t>
  </si>
  <si>
    <t>GDX-EKG</t>
  </si>
  <si>
    <t>GDX-CON</t>
  </si>
  <si>
    <t>GDX-VOLT</t>
  </si>
  <si>
    <t>GDX-CO2</t>
  </si>
  <si>
    <t>GDX-O2</t>
  </si>
  <si>
    <t>GDX-LC</t>
  </si>
  <si>
    <t>GDX-RAD</t>
  </si>
  <si>
    <t>Ampérmetr do 1 A</t>
  </si>
  <si>
    <t>Čidlo intenzity světla (luxmetr) pro viditelnou a UV oblast</t>
  </si>
  <si>
    <t>Čidlo síly stisku ruky s integrovaným akcelerometrem a gyroskopem</t>
  </si>
  <si>
    <t>Citlivý siloměr pro tah i tlak (+ akcelerometr a gyroskop)</t>
  </si>
  <si>
    <r>
      <t>Čidlo CO</t>
    </r>
    <r>
      <rPr>
        <vertAlign val="sub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s integrovaným vlhkoměrem a teploměrem</t>
    </r>
  </si>
  <si>
    <t>Detektor radiace (alfa, beta, gama) s akustickou signalizací</t>
  </si>
  <si>
    <t>Tříosý teslametr do 130 mT</t>
  </si>
  <si>
    <t>Závislost tlaku na teplotě</t>
  </si>
  <si>
    <t>Závislost tlaku na objemu</t>
  </si>
  <si>
    <t>Odhadnete pH podle chuti?</t>
  </si>
  <si>
    <t>Měření pH nápojů</t>
  </si>
  <si>
    <t>Neutralizace kyseliny</t>
  </si>
  <si>
    <t>Statické a dynamické smykové tření</t>
  </si>
  <si>
    <t>Elektromagnetická indukce</t>
  </si>
  <si>
    <t>Periodický děj – kmitání závaží na pružině</t>
  </si>
  <si>
    <t>Citronová „baterie“  (galvanický článek)</t>
  </si>
  <si>
    <t>Dýchání semen hrachu</t>
  </si>
  <si>
    <t>Kolik kyslíku spotřebujeme při dýchání?</t>
  </si>
  <si>
    <t>Odrazivost různě barevných povrchů</t>
  </si>
  <si>
    <t>Voltmetr do 20 V</t>
  </si>
  <si>
    <t>GDX-ST</t>
  </si>
  <si>
    <t>Bodový teploměr</t>
  </si>
  <si>
    <t>GDX-SND</t>
  </si>
  <si>
    <t>Hlukoměr s mikrofonem</t>
  </si>
  <si>
    <t>GDX-RB</t>
  </si>
  <si>
    <t>Monitor dechu a krokoměr</t>
  </si>
  <si>
    <t>GDX-ACC</t>
  </si>
  <si>
    <t>Akcelerometr s gyroskopem a výškoměrem</t>
  </si>
  <si>
    <t>GDX-DC</t>
  </si>
  <si>
    <t>Čítač kapek</t>
  </si>
  <si>
    <t>GDX-SVISPL</t>
  </si>
  <si>
    <t>STIR</t>
  </si>
  <si>
    <t>VSP-FIBER</t>
  </si>
  <si>
    <t>ST-SPS</t>
  </si>
  <si>
    <t>DTS-GDX</t>
  </si>
  <si>
    <t>Spektrometr (380 nm až 950 nm, excitační zdroje pro fluorimetrii)</t>
  </si>
  <si>
    <t>Optické vlákno ke spektrometru – pro měření vnějších zdrojů světla</t>
  </si>
  <si>
    <t>Bezpečný a tichý zdroj napětí pro výbojové trubice</t>
  </si>
  <si>
    <t>Vliv teploty na hustotu vody</t>
  </si>
  <si>
    <t>Komínový efekt</t>
  </si>
  <si>
    <t>Změna teploty při neutralizaci</t>
  </si>
  <si>
    <t>Změna teploty při rozpouštění</t>
  </si>
  <si>
    <t>Teplotní změny při ředění kyseliny sírové</t>
  </si>
  <si>
    <t>Rychlost chemické reakce – vliv teploty</t>
  </si>
  <si>
    <t>Rychlost chemické reakce – vliv míchání</t>
  </si>
  <si>
    <t>Rychlost chemické reakce – vliv velikosti povrchu</t>
  </si>
  <si>
    <t>Spektrum různých zdrojů světla</t>
  </si>
  <si>
    <t>Spektrum světla LED žárovky – skládání barev</t>
  </si>
  <si>
    <t>Určení chemického složení plynu spektrometrem</t>
  </si>
  <si>
    <t>Potřebné vybavení</t>
  </si>
  <si>
    <t>Acidobazická titrace</t>
  </si>
  <si>
    <t>Změna pH při ředění roztoku</t>
  </si>
  <si>
    <t>Fotosyntéza</t>
  </si>
  <si>
    <t>Hloubka a frekvence dýchání</t>
  </si>
  <si>
    <t>Kyslíkový dluh po fyzické zátěži</t>
  </si>
  <si>
    <t>Změny srdeční aktivity</t>
  </si>
  <si>
    <t>Reakční doba na sluchový podnět</t>
  </si>
  <si>
    <t>Reakční doba na zrakový podnět</t>
  </si>
  <si>
    <t>Opalovací krém a ochrana proti UV záření</t>
  </si>
  <si>
    <t>Ochrana před radiací – závislost na vzdálenosti</t>
  </si>
  <si>
    <t>Ochrana před radiací – stínění různými materiály</t>
  </si>
  <si>
    <t>Rozsvícení žárovky</t>
  </si>
  <si>
    <t>Voltampérová charakteristika diody</t>
  </si>
  <si>
    <t>Magnetické pole v dutině cívky</t>
  </si>
  <si>
    <t>Dráha, rychlost a zrychlení v grafech</t>
  </si>
  <si>
    <t>Druhý Newtonův zákon – zákon síly</t>
  </si>
  <si>
    <t>Třetí Newtonův zákon – zákon akce a reakce</t>
  </si>
  <si>
    <t>Princip airbagu</t>
  </si>
  <si>
    <t>Tuhost pružiny – měření s vozíkem</t>
  </si>
  <si>
    <t>Stav beztíže – měření se siloměrem</t>
  </si>
  <si>
    <t>Jak funguje výškoměr</t>
  </si>
  <si>
    <t>Stav beztíže – měření s akcelerometrem</t>
  </si>
  <si>
    <t>Vztlaková síla</t>
  </si>
  <si>
    <t>Tahová síla reaktivního motoru „rakety“</t>
  </si>
  <si>
    <t>Ohmův zákon</t>
  </si>
  <si>
    <t>Měření síly stisku ruky</t>
  </si>
  <si>
    <t>Elektrokardiografie (EKG)</t>
  </si>
  <si>
    <t>Dráha s vozíky (2 vozíky s integrovanými čidly + příslušenství)</t>
  </si>
  <si>
    <t>GDX-TC</t>
  </si>
  <si>
    <t>Termočlánkový teploměr</t>
  </si>
  <si>
    <t>GDX-SPR</t>
  </si>
  <si>
    <t>Spirometr</t>
  </si>
  <si>
    <t>GDX-Q</t>
  </si>
  <si>
    <t>Detektor elektrického náboje</t>
  </si>
  <si>
    <t>GDX-ODO</t>
  </si>
  <si>
    <t>Čidlo koncentrace kyslíku rozpuštěného ve vodě</t>
  </si>
  <si>
    <t>GDX-POL</t>
  </si>
  <si>
    <t>Polarimetr</t>
  </si>
  <si>
    <t>GDX-WTHR</t>
  </si>
  <si>
    <t>Senzor počasí</t>
  </si>
  <si>
    <t>GDX-CFA</t>
  </si>
  <si>
    <t>Aparatura pro studium rotačního pohybu</t>
  </si>
  <si>
    <t>Teplota plamene</t>
  </si>
  <si>
    <t>Vývoj teploty při vaření vody (vliv fázového přechodu)</t>
  </si>
  <si>
    <t>Dýchací cesty jako výměník tepla</t>
  </si>
  <si>
    <t>FYZ</t>
  </si>
  <si>
    <t>CHE</t>
  </si>
  <si>
    <t>BIO</t>
  </si>
  <si>
    <t>Ochlazování pocením</t>
  </si>
  <si>
    <t>Změna tlaku s nadmořskou výškou</t>
  </si>
  <si>
    <t>Fluorescence chininu</t>
  </si>
  <si>
    <t>Změny teploty při kompresi a expanzi plynu</t>
  </si>
  <si>
    <t>Změny elektrické vodivosti při rozpouštění cukru a soli</t>
  </si>
  <si>
    <t>Únava svalů</t>
  </si>
  <si>
    <t>Setrvačnost oka a regulace jasu LED žárovky</t>
  </si>
  <si>
    <t>Lidské tělo v elektrickém obvodu</t>
  </si>
  <si>
    <t>Měrná otáčivost opticky aktivních látek</t>
  </si>
  <si>
    <t>Mutarotace glukózy</t>
  </si>
  <si>
    <t>Kyslík rozpuštěný ve vodě</t>
  </si>
  <si>
    <t>Rychlost difuze kyslíku do vody</t>
  </si>
  <si>
    <t>Nabíjení třením (triboelektrická řada)</t>
  </si>
  <si>
    <t>Vitální kapacita plic</t>
  </si>
  <si>
    <t>Studium odstředivé síly</t>
  </si>
  <si>
    <t>ST-4</t>
  </si>
  <si>
    <t>Sada výbojových trubic – vodík, helium, dusík, vzduch</t>
  </si>
  <si>
    <t>GDX-CART</t>
  </si>
  <si>
    <t>Vozík s integrovanými čidly</t>
  </si>
  <si>
    <t>Pohlcování alfa záření za sníženého tlaku</t>
  </si>
  <si>
    <t>Blikání žárovky (co lidské oko nevidí, ale počítač ano)</t>
  </si>
  <si>
    <t>Dělič napětí vyrobený pomocí papíru a měkké tuhy</t>
  </si>
  <si>
    <t>Endotermický děj – rozpouštění jedlé sody ve vodě</t>
  </si>
  <si>
    <t>Noční režim displejů</t>
  </si>
  <si>
    <t>Potvrzení chlorofylu v panenském olivovém oleji</t>
  </si>
  <si>
    <t>Spektrum „studené“ a „teplé“ LED žárovky</t>
  </si>
  <si>
    <t>Určení rychlosti diabolky ze zákona zachování hybnosti (s vozíkem)</t>
  </si>
  <si>
    <t>Vedení tepla</t>
  </si>
  <si>
    <t>Vliv koncentrace roztoku na stáčení roviny polarizace</t>
  </si>
  <si>
    <t>Vliv sycení nápojů oxidem uhličitým na jejich kyselost</t>
  </si>
  <si>
    <t>Magnetická míchačka</t>
  </si>
  <si>
    <t>RFX-ACC</t>
  </si>
  <si>
    <t>Doplněk k siloměru pro studium patelárního reflexu</t>
  </si>
  <si>
    <t>Patelární reflex</t>
  </si>
  <si>
    <t>Co unese lidský vlas?</t>
  </si>
  <si>
    <t>Změna složení vzduchu při hoření svíčky</t>
  </si>
  <si>
    <t>Tuhnutí amorfní látky</t>
  </si>
  <si>
    <t>Znázornění jednotlivých samohlásek mikrofonem</t>
  </si>
  <si>
    <t>Rozdíl mezi vysokým a hlubokým zvukem</t>
  </si>
  <si>
    <t>Určení koncentrace pomocí Lambertova-Beerova zákona (se spektrometrem)</t>
  </si>
  <si>
    <t>Určení koncentrace pomocí Lambertova-Beerova zákona (s kolorimetrem)</t>
  </si>
  <si>
    <t>GDX-COL</t>
  </si>
  <si>
    <t>Kolorimetr</t>
  </si>
  <si>
    <t>Tuhnutí krystalické látky</t>
  </si>
  <si>
    <t>Metabolické teplo kvasinek</t>
  </si>
  <si>
    <t>Školení (obvyklá cena za školení v rozsahu cca 4 vyučovací hodiny)</t>
  </si>
  <si>
    <t>GDX-FP</t>
  </si>
  <si>
    <t>GDX-VPG</t>
  </si>
  <si>
    <t>Vliv saponátu na povrchové napětí (velikost kapek)</t>
  </si>
  <si>
    <t>Magnetické pole vyvolané elektrickým proudem</t>
  </si>
  <si>
    <t>Žloutnutí listů – měření obsahu chlorofylu</t>
  </si>
  <si>
    <t>Tlak a teplota varu v různých nadmořských výškách</t>
  </si>
  <si>
    <t>Hydrostatický tlak – závislost na hloubce v kapalině</t>
  </si>
  <si>
    <t>Hydrostatický tlak – závislost na hustotě kapaliny</t>
  </si>
  <si>
    <t>Jak moc hřeje oblečení</t>
  </si>
  <si>
    <t>Měření rychlosti zvuku odrazem</t>
  </si>
  <si>
    <t>Rychlost chemické reakce – vliv koncentrace</t>
  </si>
  <si>
    <t>Přetlak a podtlak při nádechu, výdechu a sání</t>
  </si>
  <si>
    <t>Měření rychlosti projektilu pomocí senzorového vozíku</t>
  </si>
  <si>
    <t>Měření rychlosti projektilu pomocí optické závory</t>
  </si>
  <si>
    <t>Optická závora</t>
  </si>
  <si>
    <t>Tání krystalické látky</t>
  </si>
  <si>
    <t>Hladina hlasitosti – závislost na vzdálenosti od zdroje zvuku</t>
  </si>
  <si>
    <t>Měření periodických dějů – jak zvolit vzorkovací frekvenci</t>
  </si>
  <si>
    <t>Podchlazená kapalina</t>
  </si>
  <si>
    <t>Noční režim displejů (s RGB senzorem)</t>
  </si>
  <si>
    <t>Přetlačování se siloměrnou plošinou</t>
  </si>
  <si>
    <t>Siloměrná plošina</t>
  </si>
  <si>
    <t>Smáčecí teplo</t>
  </si>
  <si>
    <t>Měření spotřeby O2 při oxidaci železa ve vodě</t>
  </si>
  <si>
    <t>Produkce CO2 při kvašení za různých teplot</t>
  </si>
  <si>
    <t>Hladina hlasitosti – závislost na počtu zdrojů zvuku</t>
  </si>
  <si>
    <t>Absorpce CO2 do roztoku NaOH</t>
  </si>
  <si>
    <t>Okyselování vody vlivem CO2</t>
  </si>
  <si>
    <t>Produkce CO2 v klidu a při cvičení</t>
  </si>
  <si>
    <t>Příprava CO2 a zhášení svíčky nedostatkem kyslíku</t>
  </si>
  <si>
    <r>
      <t xml:space="preserve">Balíček můžete objednat zasláním tohoto souboru e-mailem na </t>
    </r>
    <r>
      <rPr>
        <b/>
        <sz val="14"/>
        <rFont val="Arial"/>
        <family val="2"/>
        <charset val="238"/>
      </rPr>
      <t>info@edufor.cz</t>
    </r>
    <r>
      <rPr>
        <sz val="14"/>
        <rFont val="Arial"/>
        <family val="2"/>
        <charset val="238"/>
      </rPr>
      <t xml:space="preserve">
</t>
    </r>
    <r>
      <rPr>
        <i/>
        <sz val="14"/>
        <rFont val="Arial"/>
        <family val="2"/>
        <charset val="238"/>
      </rPr>
      <t>(verze leden 2026)</t>
    </r>
  </si>
  <si>
    <t>Reakční doba na hmatový podnět</t>
  </si>
  <si>
    <t>Jak sůl ovlivňuje teplotu varu vody</t>
  </si>
  <si>
    <t>Závislost intenzity osvětlení na vzdálenosti (bodový zdroj)</t>
  </si>
  <si>
    <t>Vliv pH na rychlost koroze</t>
  </si>
  <si>
    <t>Teplotní závislost elektrické vodivosti vody</t>
  </si>
  <si>
    <t>Vliv albeda na ohřívání povrchu zářením</t>
  </si>
  <si>
    <t>Co ukážou váhy při zvedání činky?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</si>
</sst>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#,##0\ &quot;Kč&quot;;[Red]\-#,##0\ &quot;Kč&quot;"/>
    <numFmt numFmtId="164" formatCode="#,##0\ &quot;Kč&quot;"/>
  </numFmts>
  <fonts count="15" x14ac:knownFonts="1"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20"/>
      <name val="Arial"/>
      <family val="2"/>
      <charset val="238"/>
    </font>
    <font>
      <sz val="14"/>
      <name val="Arial"/>
      <family val="2"/>
      <charset val="238"/>
    </font>
    <font>
      <sz val="30"/>
      <name val="Arial"/>
      <family val="2"/>
      <charset val="238"/>
    </font>
    <font>
      <b/>
      <sz val="3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vertAlign val="subscript"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i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1BAD"/>
        <bgColor indexed="3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ED67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32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Alignment="1">
      <alignment vertical="center"/>
    </xf>
    <xf numFmtId="0" fontId="0" fillId="0" borderId="1" xfId="0" applyBorder="1"/>
    <xf numFmtId="0" fontId="5" fillId="0" borderId="0" xfId="0" applyFont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164" fontId="9" fillId="4" borderId="4" xfId="0" applyNumberFormat="1" applyFont="1" applyFill="1" applyBorder="1" applyAlignment="1">
      <alignment vertical="center"/>
    </xf>
    <xf numFmtId="0" fontId="9" fillId="4" borderId="1" xfId="0" applyFont="1" applyFill="1" applyBorder="1" applyAlignment="1" applyProtection="1">
      <alignment horizontal="center" vertical="center"/>
      <protection locked="0"/>
    </xf>
    <xf numFmtId="164" fontId="9" fillId="4" borderId="5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6" fontId="0" fillId="0" borderId="0" xfId="0" applyNumberFormat="1"/>
    <xf numFmtId="164" fontId="0" fillId="0" borderId="0" xfId="0" applyNumberFormat="1"/>
    <xf numFmtId="0" fontId="0" fillId="8" borderId="0" xfId="0" applyFill="1"/>
    <xf numFmtId="164" fontId="11" fillId="5" borderId="12" xfId="0" applyNumberFormat="1" applyFont="1" applyFill="1" applyBorder="1" applyAlignment="1">
      <alignment vertical="center"/>
    </xf>
    <xf numFmtId="0" fontId="9" fillId="6" borderId="4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12" fillId="8" borderId="0" xfId="0" applyFont="1" applyFill="1" applyAlignment="1">
      <alignment horizontal="right" vertical="center" wrapText="1" indent="1"/>
    </xf>
    <xf numFmtId="0" fontId="7" fillId="8" borderId="0" xfId="0" applyFont="1" applyFill="1" applyAlignment="1">
      <alignment horizontal="right" vertical="center" wrapText="1" indent="1"/>
    </xf>
    <xf numFmtId="0" fontId="9" fillId="6" borderId="6" xfId="0" applyFont="1" applyFill="1" applyBorder="1" applyAlignment="1">
      <alignment vertical="center"/>
    </xf>
    <xf numFmtId="0" fontId="9" fillId="6" borderId="5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11" fillId="5" borderId="10" xfId="0" applyFont="1" applyFill="1" applyBorder="1" applyAlignment="1">
      <alignment horizontal="right" vertical="center" wrapText="1" indent="1"/>
    </xf>
    <xf numFmtId="0" fontId="11" fillId="5" borderId="11" xfId="0" applyFont="1" applyFill="1" applyBorder="1" applyAlignment="1">
      <alignment horizontal="right" vertical="center" wrapText="1" inden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ální" xfId="0" builtinId="0"/>
  </cellStyles>
  <dxfs count="10">
    <dxf>
      <font>
        <strike val="0"/>
      </font>
      <fill>
        <patternFill>
          <bgColor theme="0" tint="-0.14996795556505021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ont>
        <b/>
        <i val="0"/>
      </font>
      <fill>
        <patternFill patternType="none">
          <bgColor indexed="65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Invisible" pivot="0" table="0" count="0" xr9:uid="{D963D508-B7B2-45EC-909C-33689667035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1</xdr:row>
      <xdr:rowOff>4798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09000" cy="2642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8"/>
  <sheetViews>
    <sheetView showGridLines="0" tabSelected="1" zoomScaleNormal="100" workbookViewId="0">
      <selection activeCell="D6" sqref="D6"/>
    </sheetView>
  </sheetViews>
  <sheetFormatPr defaultRowHeight="12.5" x14ac:dyDescent="0.25"/>
  <cols>
    <col min="1" max="1" width="11" bestFit="1" customWidth="1"/>
    <col min="2" max="2" width="70.81640625" customWidth="1"/>
    <col min="3" max="3" width="14" bestFit="1" customWidth="1"/>
    <col min="4" max="4" width="6.1796875" bestFit="1" customWidth="1"/>
    <col min="5" max="5" width="19.7265625" customWidth="1"/>
    <col min="6" max="8" width="4.81640625" customWidth="1"/>
    <col min="9" max="9" width="18.7265625" customWidth="1"/>
    <col min="10" max="11" width="10.453125" customWidth="1"/>
    <col min="12" max="12" width="11.453125" hidden="1" customWidth="1"/>
    <col min="13" max="14" width="9.1796875" customWidth="1"/>
    <col min="18" max="18" width="9" bestFit="1" customWidth="1"/>
    <col min="21" max="21" width="8.81640625" customWidth="1"/>
  </cols>
  <sheetData>
    <row r="1" spans="1:20" ht="207.65" customHeight="1" x14ac:dyDescent="0.25">
      <c r="A1" s="31"/>
      <c r="B1" s="32"/>
      <c r="C1" s="32"/>
      <c r="D1" s="32"/>
      <c r="E1" s="32"/>
      <c r="F1" s="3"/>
      <c r="G1" s="3"/>
      <c r="H1" s="3"/>
      <c r="P1" s="18"/>
    </row>
    <row r="2" spans="1:20" ht="42" customHeight="1" x14ac:dyDescent="0.25">
      <c r="A2" s="36" t="s">
        <v>211</v>
      </c>
      <c r="B2" s="37"/>
      <c r="C2" s="37"/>
      <c r="D2" s="37"/>
      <c r="E2" s="37"/>
      <c r="F2" s="8"/>
      <c r="G2" s="8"/>
      <c r="H2" s="8"/>
      <c r="P2" s="18"/>
    </row>
    <row r="3" spans="1:20" ht="18" thickBot="1" x14ac:dyDescent="0.3">
      <c r="A3" s="20"/>
      <c r="B3" s="25" t="str">
        <f>"Kolik experimentů z Kuchařky lze s vybranými čidly provést: "&amp;COUNTIF(L:L,"&gt;0")</f>
        <v>Kolik experimentů z Kuchařky lze s vybranými čidly provést: 70</v>
      </c>
      <c r="C3" s="26"/>
      <c r="D3" s="26"/>
      <c r="E3" s="20"/>
      <c r="F3" s="8"/>
      <c r="G3" s="8"/>
      <c r="H3" s="8"/>
      <c r="P3" s="18"/>
    </row>
    <row r="4" spans="1:20" ht="20.5" thickBot="1" x14ac:dyDescent="0.3">
      <c r="A4" s="38" t="s">
        <v>5</v>
      </c>
      <c r="B4" s="39"/>
      <c r="C4" s="39"/>
      <c r="D4" s="39"/>
      <c r="E4" s="21">
        <f>SUM(E6:E44)</f>
        <v>91240</v>
      </c>
      <c r="F4" s="8"/>
      <c r="G4" s="8"/>
      <c r="H4" s="8"/>
      <c r="P4" s="18"/>
    </row>
    <row r="5" spans="1:20" ht="29.25" customHeight="1" x14ac:dyDescent="0.25">
      <c r="A5" s="4" t="s">
        <v>0</v>
      </c>
      <c r="B5" s="4" t="s">
        <v>1</v>
      </c>
      <c r="C5" s="4" t="s">
        <v>2</v>
      </c>
      <c r="D5" s="5" t="s">
        <v>3</v>
      </c>
      <c r="E5" s="4" t="s">
        <v>4</v>
      </c>
      <c r="F5" s="9"/>
      <c r="G5" s="9"/>
      <c r="H5" s="9"/>
      <c r="P5" s="18"/>
    </row>
    <row r="6" spans="1:20" s="1" customFormat="1" ht="21.75" customHeight="1" x14ac:dyDescent="0.25">
      <c r="A6" s="12" t="s">
        <v>27</v>
      </c>
      <c r="B6" s="13" t="s">
        <v>43</v>
      </c>
      <c r="C6" s="14">
        <v>6067</v>
      </c>
      <c r="D6" s="15">
        <v>0</v>
      </c>
      <c r="E6" s="16">
        <f>C6*D6</f>
        <v>0</v>
      </c>
      <c r="F6" s="10"/>
      <c r="G6" s="10"/>
      <c r="H6" s="10"/>
      <c r="O6"/>
      <c r="P6" s="18"/>
      <c r="Q6"/>
      <c r="R6"/>
      <c r="S6"/>
      <c r="T6"/>
    </row>
    <row r="7" spans="1:20" s="1" customFormat="1" ht="21.75" customHeight="1" x14ac:dyDescent="0.25">
      <c r="A7" s="12" t="s">
        <v>63</v>
      </c>
      <c r="B7" s="13" t="s">
        <v>64</v>
      </c>
      <c r="C7" s="14">
        <v>7180</v>
      </c>
      <c r="D7" s="15">
        <v>0</v>
      </c>
      <c r="E7" s="16">
        <f>C7*D7</f>
        <v>0</v>
      </c>
      <c r="F7" s="10"/>
      <c r="G7" s="10"/>
      <c r="H7" s="10"/>
      <c r="O7"/>
      <c r="P7" s="18"/>
      <c r="Q7"/>
      <c r="R7"/>
      <c r="S7"/>
      <c r="T7"/>
    </row>
    <row r="8" spans="1:20" s="1" customFormat="1" ht="21.75" customHeight="1" x14ac:dyDescent="0.25">
      <c r="A8" s="12" t="s">
        <v>152</v>
      </c>
      <c r="B8" s="13" t="s">
        <v>153</v>
      </c>
      <c r="C8" s="14">
        <v>12746</v>
      </c>
      <c r="D8" s="15">
        <v>0</v>
      </c>
      <c r="E8" s="16">
        <f t="shared" ref="E8" si="0">C8*D8</f>
        <v>0</v>
      </c>
      <c r="F8" s="10"/>
      <c r="G8" s="10"/>
      <c r="H8" s="10"/>
      <c r="O8"/>
      <c r="P8" s="18"/>
      <c r="Q8"/>
      <c r="R8"/>
      <c r="S8"/>
      <c r="T8"/>
    </row>
    <row r="9" spans="1:20" s="1" customFormat="1" ht="21.75" customHeight="1" x14ac:dyDescent="0.25">
      <c r="A9" s="12" t="s">
        <v>71</v>
      </c>
      <c r="B9" s="13" t="s">
        <v>114</v>
      </c>
      <c r="C9" s="14">
        <v>42191</v>
      </c>
      <c r="D9" s="15">
        <v>0</v>
      </c>
      <c r="E9" s="16">
        <f>C9*D9</f>
        <v>0</v>
      </c>
      <c r="F9" s="10"/>
      <c r="G9" s="10"/>
      <c r="H9" s="10"/>
      <c r="O9"/>
      <c r="P9" s="18"/>
      <c r="Q9"/>
      <c r="R9"/>
      <c r="S9"/>
      <c r="T9"/>
    </row>
    <row r="10" spans="1:20" s="1" customFormat="1" ht="21.75" customHeight="1" x14ac:dyDescent="0.25">
      <c r="A10" s="12" t="s">
        <v>127</v>
      </c>
      <c r="B10" s="13" t="s">
        <v>128</v>
      </c>
      <c r="C10" s="14">
        <v>22208</v>
      </c>
      <c r="D10" s="15">
        <v>0</v>
      </c>
      <c r="E10" s="16">
        <f t="shared" ref="E10:E42" si="1">C10*D10</f>
        <v>0</v>
      </c>
      <c r="F10" s="10"/>
      <c r="G10" s="10"/>
      <c r="H10" s="10"/>
      <c r="O10"/>
      <c r="P10" s="18"/>
      <c r="Q10"/>
      <c r="R10"/>
      <c r="S10"/>
      <c r="T10"/>
    </row>
    <row r="11" spans="1:20" s="1" customFormat="1" ht="21.75" customHeight="1" x14ac:dyDescent="0.25">
      <c r="A11" s="12" t="s">
        <v>33</v>
      </c>
      <c r="B11" s="13" t="s">
        <v>41</v>
      </c>
      <c r="C11" s="14">
        <v>13859</v>
      </c>
      <c r="D11" s="15">
        <v>1</v>
      </c>
      <c r="E11" s="16">
        <f t="shared" si="1"/>
        <v>13859</v>
      </c>
      <c r="F11" s="10"/>
      <c r="G11" s="10"/>
      <c r="H11" s="10"/>
      <c r="O11"/>
      <c r="P11" s="18"/>
      <c r="Q11"/>
      <c r="R11"/>
      <c r="S11"/>
      <c r="T11"/>
    </row>
    <row r="12" spans="1:20" s="1" customFormat="1" ht="21.75" customHeight="1" x14ac:dyDescent="0.25">
      <c r="A12" s="12" t="s">
        <v>176</v>
      </c>
      <c r="B12" s="13" t="s">
        <v>177</v>
      </c>
      <c r="C12" s="14">
        <v>8293</v>
      </c>
      <c r="D12" s="15">
        <v>0</v>
      </c>
      <c r="E12" s="16">
        <f t="shared" ref="E12" si="2">C12*D12</f>
        <v>0</v>
      </c>
      <c r="F12" s="10"/>
      <c r="G12" s="10"/>
      <c r="H12" s="10"/>
      <c r="O12"/>
      <c r="P12" s="18"/>
      <c r="Q12"/>
      <c r="R12"/>
      <c r="S12"/>
      <c r="T12"/>
    </row>
    <row r="13" spans="1:20" s="1" customFormat="1" ht="21.75" customHeight="1" x14ac:dyDescent="0.25">
      <c r="A13" s="12" t="s">
        <v>31</v>
      </c>
      <c r="B13" s="13" t="s">
        <v>13</v>
      </c>
      <c r="C13" s="14">
        <v>8071</v>
      </c>
      <c r="D13" s="15">
        <v>0</v>
      </c>
      <c r="E13" s="16">
        <f t="shared" si="1"/>
        <v>0</v>
      </c>
      <c r="F13" s="10"/>
      <c r="G13" s="10"/>
      <c r="H13" s="10"/>
      <c r="O13"/>
      <c r="P13" s="18"/>
      <c r="Q13"/>
      <c r="R13"/>
      <c r="S13"/>
      <c r="T13"/>
    </row>
    <row r="14" spans="1:20" s="1" customFormat="1" ht="21.75" customHeight="1" x14ac:dyDescent="0.25">
      <c r="A14" s="12" t="s">
        <v>26</v>
      </c>
      <c r="B14" s="13" t="s">
        <v>37</v>
      </c>
      <c r="C14" s="14">
        <v>6067</v>
      </c>
      <c r="D14" s="15">
        <v>1</v>
      </c>
      <c r="E14" s="16">
        <f t="shared" si="1"/>
        <v>6067</v>
      </c>
      <c r="F14" s="10"/>
      <c r="G14" s="10"/>
      <c r="H14" s="10"/>
      <c r="O14"/>
      <c r="P14" s="18"/>
      <c r="Q14"/>
      <c r="R14"/>
      <c r="S14"/>
      <c r="T14"/>
    </row>
    <row r="15" spans="1:20" s="1" customFormat="1" ht="21.75" customHeight="1" x14ac:dyDescent="0.25">
      <c r="A15" s="12" t="s">
        <v>65</v>
      </c>
      <c r="B15" s="13" t="s">
        <v>66</v>
      </c>
      <c r="C15" s="14">
        <v>7180</v>
      </c>
      <c r="D15" s="15">
        <v>0</v>
      </c>
      <c r="E15" s="16">
        <f t="shared" si="1"/>
        <v>0</v>
      </c>
      <c r="F15" s="10"/>
      <c r="G15" s="10"/>
      <c r="H15" s="10"/>
      <c r="O15"/>
      <c r="P15" s="18"/>
      <c r="Q15"/>
      <c r="R15"/>
      <c r="S15"/>
      <c r="T15"/>
    </row>
    <row r="16" spans="1:20" s="1" customFormat="1" ht="21.75" customHeight="1" x14ac:dyDescent="0.25">
      <c r="A16" s="12" t="s">
        <v>30</v>
      </c>
      <c r="B16" s="13" t="s">
        <v>8</v>
      </c>
      <c r="C16" s="14">
        <v>11076</v>
      </c>
      <c r="D16" s="15">
        <v>0</v>
      </c>
      <c r="E16" s="16">
        <f t="shared" si="1"/>
        <v>0</v>
      </c>
      <c r="F16" s="10"/>
      <c r="G16" s="10"/>
      <c r="H16" s="10"/>
      <c r="O16"/>
      <c r="P16" s="18"/>
      <c r="Q16"/>
      <c r="R16"/>
      <c r="S16"/>
      <c r="T16"/>
    </row>
    <row r="17" spans="1:20" s="1" customFormat="1" ht="21.75" customHeight="1" x14ac:dyDescent="0.25">
      <c r="A17" s="12" t="s">
        <v>25</v>
      </c>
      <c r="B17" s="13" t="s">
        <v>40</v>
      </c>
      <c r="C17" s="14">
        <v>7193</v>
      </c>
      <c r="D17" s="15">
        <v>1</v>
      </c>
      <c r="E17" s="16">
        <f t="shared" si="1"/>
        <v>7193</v>
      </c>
      <c r="F17" s="10"/>
      <c r="G17" s="10"/>
      <c r="H17" s="10"/>
      <c r="O17"/>
      <c r="P17" s="18"/>
      <c r="Q17"/>
      <c r="R17"/>
      <c r="S17"/>
      <c r="T17"/>
    </row>
    <row r="18" spans="1:20" s="1" customFormat="1" ht="21.75" customHeight="1" x14ac:dyDescent="0.25">
      <c r="A18" s="12" t="s">
        <v>181</v>
      </c>
      <c r="B18" s="13" t="s">
        <v>202</v>
      </c>
      <c r="C18" s="14">
        <v>33340</v>
      </c>
      <c r="D18" s="15">
        <v>0</v>
      </c>
      <c r="E18" s="16">
        <f t="shared" ref="E18" si="3">C18*D18</f>
        <v>0</v>
      </c>
      <c r="F18" s="10"/>
      <c r="G18" s="10"/>
      <c r="H18" s="10"/>
      <c r="O18"/>
      <c r="P18" s="18"/>
      <c r="Q18"/>
      <c r="R18"/>
      <c r="S18"/>
      <c r="T18"/>
    </row>
    <row r="19" spans="1:20" s="1" customFormat="1" ht="21.75" customHeight="1" x14ac:dyDescent="0.25">
      <c r="A19" s="12" t="s">
        <v>23</v>
      </c>
      <c r="B19" s="13" t="s">
        <v>9</v>
      </c>
      <c r="C19" s="14">
        <v>6624</v>
      </c>
      <c r="D19" s="15">
        <v>1</v>
      </c>
      <c r="E19" s="16">
        <f t="shared" si="1"/>
        <v>6624</v>
      </c>
      <c r="F19" s="10"/>
      <c r="G19" s="10"/>
      <c r="H19" s="10"/>
      <c r="O19"/>
      <c r="P19" s="18"/>
      <c r="Q19"/>
      <c r="R19"/>
      <c r="S19"/>
      <c r="T19"/>
    </row>
    <row r="20" spans="1:20" s="1" customFormat="1" ht="21.75" customHeight="1" x14ac:dyDescent="0.25">
      <c r="A20" s="12" t="s">
        <v>29</v>
      </c>
      <c r="B20" s="13" t="s">
        <v>39</v>
      </c>
      <c r="C20" s="14">
        <v>8850</v>
      </c>
      <c r="D20" s="15">
        <v>1</v>
      </c>
      <c r="E20" s="16">
        <f t="shared" si="1"/>
        <v>8850</v>
      </c>
      <c r="F20" s="10"/>
      <c r="G20" s="10"/>
      <c r="H20" s="10"/>
      <c r="O20"/>
      <c r="P20" s="18"/>
      <c r="Q20"/>
      <c r="R20"/>
      <c r="S20"/>
      <c r="T20"/>
    </row>
    <row r="21" spans="1:20" s="1" customFormat="1" ht="21.75" customHeight="1" x14ac:dyDescent="0.25">
      <c r="A21" s="12" t="s">
        <v>35</v>
      </c>
      <c r="B21" s="13" t="s">
        <v>38</v>
      </c>
      <c r="C21" s="14">
        <v>6067</v>
      </c>
      <c r="D21" s="15">
        <v>1</v>
      </c>
      <c r="E21" s="16">
        <f t="shared" si="1"/>
        <v>6067</v>
      </c>
      <c r="F21" s="10"/>
      <c r="G21" s="10"/>
      <c r="H21" s="10"/>
      <c r="O21"/>
      <c r="P21" s="18"/>
      <c r="Q21"/>
      <c r="R21"/>
      <c r="S21"/>
      <c r="T21"/>
    </row>
    <row r="22" spans="1:20" s="1" customFormat="1" ht="21.75" customHeight="1" x14ac:dyDescent="0.25">
      <c r="A22" s="12" t="s">
        <v>28</v>
      </c>
      <c r="B22" s="13" t="s">
        <v>15</v>
      </c>
      <c r="C22" s="14">
        <v>7798</v>
      </c>
      <c r="D22" s="15">
        <v>0</v>
      </c>
      <c r="E22" s="16">
        <f t="shared" si="1"/>
        <v>0</v>
      </c>
      <c r="F22" s="10"/>
      <c r="G22" s="10"/>
      <c r="H22" s="10"/>
      <c r="O22"/>
      <c r="P22" s="18"/>
      <c r="Q22"/>
      <c r="R22"/>
      <c r="S22"/>
      <c r="T22"/>
    </row>
    <row r="23" spans="1:20" s="1" customFormat="1" ht="21.75" customHeight="1" x14ac:dyDescent="0.25">
      <c r="A23" s="12" t="s">
        <v>34</v>
      </c>
      <c r="B23" s="13" t="s">
        <v>20</v>
      </c>
      <c r="C23" s="14">
        <v>13303</v>
      </c>
      <c r="D23" s="15">
        <v>1</v>
      </c>
      <c r="E23" s="16">
        <f t="shared" si="1"/>
        <v>13303</v>
      </c>
      <c r="F23" s="10"/>
      <c r="G23" s="10"/>
      <c r="H23" s="10"/>
      <c r="O23"/>
      <c r="P23" s="18"/>
      <c r="Q23"/>
      <c r="R23"/>
      <c r="S23"/>
      <c r="T23"/>
    </row>
    <row r="24" spans="1:20" s="1" customFormat="1" ht="21.75" customHeight="1" x14ac:dyDescent="0.25">
      <c r="A24" s="12" t="s">
        <v>121</v>
      </c>
      <c r="B24" s="13" t="s">
        <v>122</v>
      </c>
      <c r="C24" s="14">
        <v>23271</v>
      </c>
      <c r="D24" s="15">
        <v>0</v>
      </c>
      <c r="E24" s="16">
        <f t="shared" si="1"/>
        <v>0</v>
      </c>
      <c r="F24" s="10"/>
      <c r="G24" s="10"/>
      <c r="H24" s="10"/>
      <c r="O24"/>
      <c r="P24" s="18"/>
      <c r="Q24"/>
      <c r="R24"/>
      <c r="S24"/>
      <c r="T24"/>
    </row>
    <row r="25" spans="1:20" s="1" customFormat="1" ht="21.75" customHeight="1" x14ac:dyDescent="0.25">
      <c r="A25" s="12" t="s">
        <v>24</v>
      </c>
      <c r="B25" s="13" t="s">
        <v>14</v>
      </c>
      <c r="C25" s="14">
        <v>6624</v>
      </c>
      <c r="D25" s="15">
        <v>1</v>
      </c>
      <c r="E25" s="16">
        <f t="shared" si="1"/>
        <v>6624</v>
      </c>
      <c r="F25" s="10"/>
      <c r="G25" s="10"/>
      <c r="H25" s="10"/>
      <c r="O25"/>
      <c r="P25" s="18"/>
      <c r="Q25"/>
      <c r="R25"/>
      <c r="S25"/>
      <c r="T25"/>
    </row>
    <row r="26" spans="1:20" s="1" customFormat="1" ht="21.75" customHeight="1" x14ac:dyDescent="0.25">
      <c r="A26" s="12" t="s">
        <v>123</v>
      </c>
      <c r="B26" s="13" t="s">
        <v>124</v>
      </c>
      <c r="C26" s="14">
        <v>32942</v>
      </c>
      <c r="D26" s="15">
        <v>0</v>
      </c>
      <c r="E26" s="16">
        <f t="shared" si="1"/>
        <v>0</v>
      </c>
      <c r="F26" s="10"/>
      <c r="G26" s="10"/>
      <c r="H26" s="10"/>
      <c r="O26"/>
      <c r="P26" s="18"/>
      <c r="Q26"/>
      <c r="R26"/>
      <c r="S26"/>
      <c r="T26"/>
    </row>
    <row r="27" spans="1:20" s="1" customFormat="1" ht="21.75" customHeight="1" x14ac:dyDescent="0.25">
      <c r="A27" s="12" t="s">
        <v>119</v>
      </c>
      <c r="B27" s="13" t="s">
        <v>120</v>
      </c>
      <c r="C27" s="14">
        <v>7180</v>
      </c>
      <c r="D27" s="15">
        <v>0</v>
      </c>
      <c r="E27" s="16">
        <f t="shared" si="1"/>
        <v>0</v>
      </c>
      <c r="F27" s="10"/>
      <c r="G27" s="10"/>
      <c r="H27" s="10"/>
      <c r="O27"/>
      <c r="P27" s="18"/>
      <c r="Q27"/>
      <c r="R27"/>
      <c r="S27"/>
      <c r="T27"/>
    </row>
    <row r="28" spans="1:20" s="1" customFormat="1" ht="21.75" customHeight="1" x14ac:dyDescent="0.25">
      <c r="A28" s="12" t="s">
        <v>36</v>
      </c>
      <c r="B28" s="13" t="s">
        <v>42</v>
      </c>
      <c r="C28" s="14">
        <v>13859</v>
      </c>
      <c r="D28" s="15">
        <v>0</v>
      </c>
      <c r="E28" s="16">
        <f t="shared" si="1"/>
        <v>0</v>
      </c>
      <c r="F28" s="10"/>
      <c r="G28" s="10"/>
      <c r="H28" s="10"/>
      <c r="O28"/>
      <c r="P28" s="18"/>
      <c r="Q28"/>
      <c r="R28"/>
      <c r="S28"/>
      <c r="T28"/>
    </row>
    <row r="29" spans="1:20" s="1" customFormat="1" ht="21.75" customHeight="1" x14ac:dyDescent="0.25">
      <c r="A29" s="12" t="s">
        <v>61</v>
      </c>
      <c r="B29" s="13" t="s">
        <v>62</v>
      </c>
      <c r="C29" s="14">
        <v>8293</v>
      </c>
      <c r="D29" s="15">
        <v>0</v>
      </c>
      <c r="E29" s="16">
        <f t="shared" si="1"/>
        <v>0</v>
      </c>
      <c r="F29" s="10"/>
      <c r="G29" s="10"/>
      <c r="H29" s="10"/>
      <c r="O29"/>
      <c r="P29" s="18"/>
      <c r="Q29"/>
      <c r="R29"/>
      <c r="S29"/>
      <c r="T29"/>
    </row>
    <row r="30" spans="1:20" s="1" customFormat="1" ht="21.75" customHeight="1" x14ac:dyDescent="0.25">
      <c r="A30" s="12" t="s">
        <v>59</v>
      </c>
      <c r="B30" s="13" t="s">
        <v>60</v>
      </c>
      <c r="C30" s="14">
        <v>6067</v>
      </c>
      <c r="D30" s="15">
        <v>1</v>
      </c>
      <c r="E30" s="16">
        <f t="shared" si="1"/>
        <v>6067</v>
      </c>
      <c r="F30" s="10"/>
      <c r="G30" s="10"/>
      <c r="H30" s="10"/>
      <c r="O30"/>
      <c r="P30" s="18"/>
      <c r="Q30"/>
      <c r="R30"/>
      <c r="S30"/>
      <c r="T30"/>
    </row>
    <row r="31" spans="1:20" s="1" customFormat="1" ht="21.75" customHeight="1" x14ac:dyDescent="0.25">
      <c r="A31" s="12" t="s">
        <v>117</v>
      </c>
      <c r="B31" s="13" t="s">
        <v>118</v>
      </c>
      <c r="C31" s="14">
        <v>13859</v>
      </c>
      <c r="D31" s="15">
        <v>0</v>
      </c>
      <c r="E31" s="16">
        <f t="shared" si="1"/>
        <v>0</v>
      </c>
      <c r="F31" s="10"/>
      <c r="G31" s="10"/>
      <c r="H31" s="10"/>
      <c r="O31"/>
      <c r="P31" s="18"/>
      <c r="Q31"/>
      <c r="R31"/>
      <c r="S31"/>
      <c r="T31"/>
    </row>
    <row r="32" spans="1:20" s="1" customFormat="1" ht="21.75" customHeight="1" x14ac:dyDescent="0.25">
      <c r="A32" s="12" t="s">
        <v>57</v>
      </c>
      <c r="B32" s="13" t="s">
        <v>58</v>
      </c>
      <c r="C32" s="14">
        <v>6067</v>
      </c>
      <c r="D32" s="15">
        <v>1</v>
      </c>
      <c r="E32" s="16">
        <f t="shared" si="1"/>
        <v>6067</v>
      </c>
      <c r="F32" s="10"/>
      <c r="G32" s="10"/>
      <c r="H32" s="10"/>
      <c r="O32"/>
      <c r="P32" s="18"/>
      <c r="Q32"/>
      <c r="R32"/>
      <c r="S32"/>
      <c r="T32"/>
    </row>
    <row r="33" spans="1:20" s="1" customFormat="1" ht="21.75" customHeight="1" x14ac:dyDescent="0.25">
      <c r="A33" s="12" t="s">
        <v>67</v>
      </c>
      <c r="B33" s="13" t="s">
        <v>72</v>
      </c>
      <c r="C33" s="14">
        <v>28953</v>
      </c>
      <c r="D33" s="15">
        <v>0</v>
      </c>
      <c r="E33" s="16">
        <f t="shared" si="1"/>
        <v>0</v>
      </c>
      <c r="F33" s="10"/>
      <c r="G33" s="10"/>
      <c r="H33" s="10"/>
      <c r="O33"/>
      <c r="P33" s="18"/>
      <c r="Q33"/>
      <c r="R33"/>
      <c r="S33"/>
      <c r="T33"/>
    </row>
    <row r="34" spans="1:20" s="1" customFormat="1" ht="21.75" customHeight="1" x14ac:dyDescent="0.25">
      <c r="A34" s="12" t="s">
        <v>69</v>
      </c>
      <c r="B34" s="13" t="s">
        <v>73</v>
      </c>
      <c r="C34" s="14">
        <v>4797</v>
      </c>
      <c r="D34" s="15">
        <v>0</v>
      </c>
      <c r="E34" s="16">
        <f>C34*D34</f>
        <v>0</v>
      </c>
      <c r="F34" s="10"/>
      <c r="G34" s="10"/>
      <c r="H34" s="10"/>
      <c r="O34"/>
      <c r="P34" s="18"/>
      <c r="Q34"/>
      <c r="R34"/>
      <c r="S34"/>
      <c r="T34"/>
    </row>
    <row r="35" spans="1:20" s="1" customFormat="1" ht="21.75" customHeight="1" x14ac:dyDescent="0.25">
      <c r="A35" s="12" t="s">
        <v>115</v>
      </c>
      <c r="B35" s="13" t="s">
        <v>116</v>
      </c>
      <c r="C35" s="14">
        <v>7737</v>
      </c>
      <c r="D35" s="15">
        <v>0</v>
      </c>
      <c r="E35" s="16">
        <f t="shared" si="1"/>
        <v>0</v>
      </c>
      <c r="F35" s="10"/>
      <c r="G35" s="10"/>
      <c r="H35" s="10"/>
      <c r="O35"/>
      <c r="P35" s="18"/>
      <c r="Q35"/>
      <c r="R35"/>
      <c r="S35"/>
      <c r="T35"/>
    </row>
    <row r="36" spans="1:20" s="1" customFormat="1" ht="21.75" customHeight="1" x14ac:dyDescent="0.25">
      <c r="A36" s="12" t="s">
        <v>22</v>
      </c>
      <c r="B36" s="13" t="s">
        <v>7</v>
      </c>
      <c r="C36" s="14">
        <v>4776</v>
      </c>
      <c r="D36" s="15">
        <v>1</v>
      </c>
      <c r="E36" s="16">
        <f t="shared" si="1"/>
        <v>4776</v>
      </c>
      <c r="F36" s="10"/>
      <c r="G36" s="10"/>
      <c r="H36" s="10"/>
      <c r="O36"/>
      <c r="P36" s="18"/>
      <c r="Q36"/>
      <c r="R36"/>
      <c r="S36"/>
      <c r="T36"/>
    </row>
    <row r="37" spans="1:20" s="1" customFormat="1" ht="21.75" customHeight="1" x14ac:dyDescent="0.25">
      <c r="A37" s="12" t="s">
        <v>32</v>
      </c>
      <c r="B37" s="13" t="s">
        <v>56</v>
      </c>
      <c r="C37" s="14">
        <v>5743</v>
      </c>
      <c r="D37" s="15">
        <v>1</v>
      </c>
      <c r="E37" s="16">
        <f t="shared" si="1"/>
        <v>5743</v>
      </c>
      <c r="F37" s="10"/>
      <c r="G37" s="10"/>
      <c r="H37" s="10"/>
      <c r="O37"/>
      <c r="P37" s="18"/>
      <c r="Q37"/>
      <c r="R37"/>
      <c r="S37"/>
      <c r="T37"/>
    </row>
    <row r="38" spans="1:20" s="1" customFormat="1" ht="21.75" customHeight="1" x14ac:dyDescent="0.25">
      <c r="A38" s="12" t="s">
        <v>182</v>
      </c>
      <c r="B38" s="13" t="s">
        <v>195</v>
      </c>
      <c r="C38" s="14">
        <v>6347</v>
      </c>
      <c r="D38" s="15">
        <v>0</v>
      </c>
      <c r="E38" s="16">
        <f t="shared" ref="E38" si="4">C38*D38</f>
        <v>0</v>
      </c>
      <c r="F38" s="10"/>
      <c r="G38" s="10"/>
      <c r="H38" s="10"/>
      <c r="O38"/>
      <c r="P38" s="18"/>
      <c r="Q38"/>
      <c r="R38"/>
      <c r="S38"/>
      <c r="T38"/>
    </row>
    <row r="39" spans="1:20" s="1" customFormat="1" ht="21.75" customHeight="1" x14ac:dyDescent="0.25">
      <c r="A39" s="12" t="s">
        <v>125</v>
      </c>
      <c r="B39" s="13" t="s">
        <v>126</v>
      </c>
      <c r="C39" s="14">
        <v>9963</v>
      </c>
      <c r="D39" s="15">
        <v>0</v>
      </c>
      <c r="E39" s="16">
        <f t="shared" si="1"/>
        <v>0</v>
      </c>
      <c r="F39" s="10"/>
      <c r="G39" s="10"/>
      <c r="H39" s="10"/>
      <c r="O39"/>
      <c r="P39" s="18"/>
      <c r="Q39"/>
      <c r="R39"/>
      <c r="S39"/>
      <c r="T39"/>
    </row>
    <row r="40" spans="1:20" s="1" customFormat="1" ht="21.75" customHeight="1" x14ac:dyDescent="0.25">
      <c r="A40" s="12" t="s">
        <v>166</v>
      </c>
      <c r="B40" s="13" t="s">
        <v>167</v>
      </c>
      <c r="C40" s="14">
        <v>2125</v>
      </c>
      <c r="D40" s="15">
        <v>0</v>
      </c>
      <c r="E40" s="16">
        <f t="shared" ref="E40" si="5">C40*D40</f>
        <v>0</v>
      </c>
      <c r="F40" s="10"/>
      <c r="G40" s="10"/>
      <c r="H40" s="10"/>
      <c r="O40"/>
      <c r="P40" s="18"/>
      <c r="Q40"/>
      <c r="R40"/>
      <c r="S40"/>
      <c r="T40"/>
    </row>
    <row r="41" spans="1:20" s="1" customFormat="1" ht="21.75" customHeight="1" x14ac:dyDescent="0.25">
      <c r="A41" s="12" t="s">
        <v>150</v>
      </c>
      <c r="B41" s="13" t="s">
        <v>151</v>
      </c>
      <c r="C41" s="14">
        <v>13360</v>
      </c>
      <c r="D41" s="15">
        <v>0</v>
      </c>
      <c r="E41" s="16">
        <f t="shared" si="1"/>
        <v>0</v>
      </c>
      <c r="F41" s="10"/>
      <c r="G41" s="10"/>
      <c r="H41" s="10"/>
      <c r="O41"/>
      <c r="P41" s="18"/>
      <c r="Q41" s="19"/>
      <c r="R41" s="19"/>
      <c r="S41"/>
      <c r="T41"/>
    </row>
    <row r="42" spans="1:20" s="1" customFormat="1" ht="21.75" customHeight="1" x14ac:dyDescent="0.25">
      <c r="A42" s="12" t="s">
        <v>70</v>
      </c>
      <c r="B42" s="13" t="s">
        <v>74</v>
      </c>
      <c r="C42" s="14">
        <v>21556</v>
      </c>
      <c r="D42" s="15">
        <v>0</v>
      </c>
      <c r="E42" s="16">
        <f t="shared" si="1"/>
        <v>0</v>
      </c>
      <c r="F42" s="10"/>
      <c r="G42" s="10"/>
      <c r="H42" s="10"/>
      <c r="O42"/>
      <c r="P42" s="18"/>
      <c r="Q42"/>
      <c r="R42"/>
      <c r="S42"/>
      <c r="T42"/>
    </row>
    <row r="43" spans="1:20" s="1" customFormat="1" ht="21.75" customHeight="1" x14ac:dyDescent="0.25">
      <c r="A43" s="12" t="s">
        <v>68</v>
      </c>
      <c r="B43" s="13" t="s">
        <v>165</v>
      </c>
      <c r="C43" s="14">
        <v>11173</v>
      </c>
      <c r="D43" s="15">
        <v>0</v>
      </c>
      <c r="E43" s="16">
        <f t="shared" ref="E43" si="6">C43*D43</f>
        <v>0</v>
      </c>
      <c r="F43" s="10"/>
      <c r="G43" s="10"/>
      <c r="H43" s="10"/>
      <c r="O43"/>
      <c r="P43" s="18"/>
      <c r="Q43"/>
      <c r="R43"/>
      <c r="S43"/>
      <c r="T43"/>
    </row>
    <row r="44" spans="1:20" s="1" customFormat="1" ht="21.75" customHeight="1" x14ac:dyDescent="0.25">
      <c r="A44" s="12" t="s">
        <v>6</v>
      </c>
      <c r="B44" s="13" t="s">
        <v>180</v>
      </c>
      <c r="C44" s="14">
        <v>8000</v>
      </c>
      <c r="D44" s="15">
        <v>0</v>
      </c>
      <c r="E44" s="16">
        <f>C44*D44</f>
        <v>0</v>
      </c>
      <c r="F44" s="10"/>
      <c r="G44" s="10"/>
      <c r="H44" s="10"/>
      <c r="O44"/>
      <c r="P44" s="18"/>
      <c r="Q44"/>
      <c r="R44"/>
      <c r="S44"/>
      <c r="T44"/>
    </row>
    <row r="45" spans="1:20" ht="15.75" customHeight="1" x14ac:dyDescent="0.25"/>
    <row r="46" spans="1:20" ht="20.25" customHeight="1" thickBot="1" x14ac:dyDescent="0.3">
      <c r="A46" s="20"/>
      <c r="B46" s="25" t="str">
        <f>"Kolik experimentů z Kuchařky lze s vybranými čidly provést: "&amp;COUNTIF(L:L,"&gt;0")</f>
        <v>Kolik experimentů z Kuchařky lze s vybranými čidly provést: 70</v>
      </c>
      <c r="C46" s="26"/>
      <c r="D46" s="26"/>
      <c r="E46" s="20"/>
    </row>
    <row r="47" spans="1:20" ht="25" customHeight="1" thickBot="1" x14ac:dyDescent="0.3">
      <c r="A47" s="38" t="s">
        <v>5</v>
      </c>
      <c r="B47" s="39"/>
      <c r="C47" s="39"/>
      <c r="D47" s="39"/>
      <c r="E47" s="21">
        <f>SUM(E6:E44)</f>
        <v>91240</v>
      </c>
      <c r="F47" s="10"/>
      <c r="G47" s="10"/>
      <c r="H47" s="11"/>
      <c r="P47" s="18"/>
    </row>
    <row r="48" spans="1:20" ht="24" customHeight="1" x14ac:dyDescent="0.25">
      <c r="A48" s="40"/>
      <c r="B48" s="41"/>
      <c r="C48" s="41"/>
      <c r="D48" s="41"/>
      <c r="E48" s="42"/>
      <c r="F48" s="10"/>
      <c r="G48" s="10"/>
      <c r="H48" s="8"/>
      <c r="P48" s="18"/>
    </row>
    <row r="49" spans="1:16" ht="51" customHeight="1" x14ac:dyDescent="0.25">
      <c r="A49" s="29" t="s">
        <v>21</v>
      </c>
      <c r="B49" s="30"/>
      <c r="C49" s="30"/>
      <c r="D49" s="30"/>
      <c r="E49" s="30"/>
      <c r="F49" s="6" t="s">
        <v>133</v>
      </c>
      <c r="G49" s="6" t="s">
        <v>132</v>
      </c>
      <c r="H49" s="6" t="s">
        <v>134</v>
      </c>
      <c r="I49" s="33" t="s">
        <v>86</v>
      </c>
      <c r="J49" s="34"/>
      <c r="K49" s="35"/>
      <c r="L49" s="2"/>
      <c r="P49" s="18"/>
    </row>
    <row r="50" spans="1:16" ht="21.75" customHeight="1" x14ac:dyDescent="0.25">
      <c r="A50" s="22" t="s">
        <v>207</v>
      </c>
      <c r="B50" s="23"/>
      <c r="C50" s="23"/>
      <c r="D50" s="23"/>
      <c r="E50" s="24"/>
      <c r="F50" s="7"/>
      <c r="G50" s="7" t="s">
        <v>16</v>
      </c>
      <c r="H50" s="7"/>
      <c r="I50" s="17" t="s">
        <v>33</v>
      </c>
      <c r="J50" s="17"/>
      <c r="K50" s="17"/>
      <c r="L50" s="2">
        <f>SUMIF($A$6:$A$44,I50,$D$6:$D$44)</f>
        <v>1</v>
      </c>
      <c r="P50" s="18"/>
    </row>
    <row r="51" spans="1:16" ht="21.75" customHeight="1" x14ac:dyDescent="0.25">
      <c r="A51" s="22" t="s">
        <v>87</v>
      </c>
      <c r="B51" s="23"/>
      <c r="C51" s="23"/>
      <c r="D51" s="23"/>
      <c r="E51" s="24"/>
      <c r="F51" s="7" t="s">
        <v>16</v>
      </c>
      <c r="G51" s="7"/>
      <c r="H51" s="7"/>
      <c r="I51" s="17" t="s">
        <v>24</v>
      </c>
      <c r="J51" s="17" t="s">
        <v>65</v>
      </c>
      <c r="K51" s="17" t="s">
        <v>68</v>
      </c>
      <c r="L51" s="2">
        <f>SUMIF($A$6:$A$44,I51,$D$6:$D$44)*SUMIF($A$6:$A$44,J51,$D$6:$D$44)*SUMIF($A$6:$A$44,K51,$D$6:$D$44)</f>
        <v>0</v>
      </c>
      <c r="P51" s="18"/>
    </row>
    <row r="52" spans="1:16" ht="21.75" customHeight="1" x14ac:dyDescent="0.25">
      <c r="A52" s="22" t="s">
        <v>155</v>
      </c>
      <c r="B52" s="23"/>
      <c r="C52" s="23"/>
      <c r="D52" s="23"/>
      <c r="E52" s="24"/>
      <c r="F52" s="7"/>
      <c r="G52" s="7" t="s">
        <v>16</v>
      </c>
      <c r="H52" s="7"/>
      <c r="I52" s="17" t="s">
        <v>35</v>
      </c>
      <c r="J52" s="17"/>
      <c r="K52" s="17"/>
      <c r="L52" s="2">
        <f>SUMIF($A$6:$A$44,I52,$D$6:$D$44)</f>
        <v>1</v>
      </c>
      <c r="P52" s="18"/>
    </row>
    <row r="53" spans="1:16" ht="21.75" customHeight="1" x14ac:dyDescent="0.25">
      <c r="A53" s="22" t="s">
        <v>52</v>
      </c>
      <c r="B53" s="23"/>
      <c r="C53" s="23"/>
      <c r="D53" s="23"/>
      <c r="E53" s="24"/>
      <c r="F53" s="7" t="s">
        <v>16</v>
      </c>
      <c r="G53" s="7" t="s">
        <v>16</v>
      </c>
      <c r="H53" s="7"/>
      <c r="I53" s="17" t="s">
        <v>32</v>
      </c>
      <c r="J53" s="17"/>
      <c r="K53" s="17"/>
      <c r="L53" s="2">
        <f>SUMIF($A$6:$A$44,I53,$D$6:$D$44)</f>
        <v>1</v>
      </c>
      <c r="P53" s="18"/>
    </row>
    <row r="54" spans="1:16" ht="21.75" customHeight="1" x14ac:dyDescent="0.25">
      <c r="A54" s="22" t="s">
        <v>218</v>
      </c>
      <c r="B54" s="23"/>
      <c r="C54" s="23"/>
      <c r="D54" s="23"/>
      <c r="E54" s="24"/>
      <c r="F54" s="7"/>
      <c r="G54" s="7" t="s">
        <v>16</v>
      </c>
      <c r="H54" s="7"/>
      <c r="I54" s="17" t="s">
        <v>181</v>
      </c>
      <c r="J54" s="17"/>
      <c r="K54" s="17"/>
      <c r="L54" s="2">
        <f>SUMIF($A$6:$A$44,I54,$D$6:$D$44)</f>
        <v>0</v>
      </c>
      <c r="P54" s="18"/>
    </row>
    <row r="55" spans="1:16" ht="21.75" customHeight="1" x14ac:dyDescent="0.25">
      <c r="A55" s="22" t="s">
        <v>169</v>
      </c>
      <c r="B55" s="23"/>
      <c r="C55" s="23"/>
      <c r="D55" s="23"/>
      <c r="E55" s="24"/>
      <c r="F55" s="7" t="s">
        <v>16</v>
      </c>
      <c r="G55" s="7" t="s">
        <v>16</v>
      </c>
      <c r="H55" s="7"/>
      <c r="I55" s="17" t="s">
        <v>25</v>
      </c>
      <c r="J55" s="17"/>
      <c r="K55" s="17"/>
      <c r="L55" s="2">
        <f>SUMIF($A$6:$A$44,I55,$D$6:$D$44)</f>
        <v>1</v>
      </c>
      <c r="P55" s="18"/>
    </row>
    <row r="56" spans="1:16" ht="21.75" customHeight="1" x14ac:dyDescent="0.25">
      <c r="A56" s="22" t="s">
        <v>156</v>
      </c>
      <c r="B56" s="23"/>
      <c r="C56" s="23"/>
      <c r="D56" s="23"/>
      <c r="E56" s="24"/>
      <c r="F56" s="7"/>
      <c r="G56" s="7" t="s">
        <v>16</v>
      </c>
      <c r="H56" s="7"/>
      <c r="I56" s="17" t="s">
        <v>32</v>
      </c>
      <c r="J56" s="17"/>
      <c r="K56" s="17"/>
      <c r="L56" s="2">
        <f>SUMIF($A$6:$A$44,I56,$D$6:$D$44)</f>
        <v>1</v>
      </c>
      <c r="P56" s="18"/>
    </row>
    <row r="57" spans="1:16" ht="21.75" customHeight="1" x14ac:dyDescent="0.25">
      <c r="A57" s="22" t="s">
        <v>101</v>
      </c>
      <c r="B57" s="23"/>
      <c r="C57" s="23"/>
      <c r="D57" s="23"/>
      <c r="E57" s="24"/>
      <c r="F57" s="7"/>
      <c r="G57" s="7" t="s">
        <v>16</v>
      </c>
      <c r="H57" s="7"/>
      <c r="I57" s="17" t="s">
        <v>152</v>
      </c>
      <c r="J57" s="17"/>
      <c r="K57" s="17"/>
      <c r="L57" s="2">
        <f>SUMIF($A$6:$A$44,I57,$D$6:$D$44)+SUMIF($A$6:$A$44,"DTS-GDX",$D$6:$D$44)</f>
        <v>0</v>
      </c>
      <c r="P57" s="18"/>
    </row>
    <row r="58" spans="1:16" ht="21.75" customHeight="1" x14ac:dyDescent="0.25">
      <c r="A58" s="22" t="s">
        <v>102</v>
      </c>
      <c r="B58" s="23"/>
      <c r="C58" s="23"/>
      <c r="D58" s="23"/>
      <c r="E58" s="24"/>
      <c r="F58" s="7"/>
      <c r="G58" s="7" t="s">
        <v>16</v>
      </c>
      <c r="H58" s="7"/>
      <c r="I58" s="17" t="s">
        <v>152</v>
      </c>
      <c r="J58" s="17"/>
      <c r="K58" s="17"/>
      <c r="L58" s="2">
        <f>SUMIF($A$6:$A$44,I58,$D$6:$D$44)+SUMIF($A$6:$A$44,"DTS-GDX",$D$6:$D$44)</f>
        <v>0</v>
      </c>
      <c r="P58" s="18"/>
    </row>
    <row r="59" spans="1:16" ht="21.75" customHeight="1" x14ac:dyDescent="0.25">
      <c r="A59" s="22" t="s">
        <v>131</v>
      </c>
      <c r="B59" s="23"/>
      <c r="C59" s="23"/>
      <c r="D59" s="23"/>
      <c r="E59" s="24"/>
      <c r="F59" s="7"/>
      <c r="G59" s="7" t="s">
        <v>16</v>
      </c>
      <c r="H59" s="7" t="s">
        <v>16</v>
      </c>
      <c r="I59" s="17" t="s">
        <v>57</v>
      </c>
      <c r="J59" s="17"/>
      <c r="K59" s="17"/>
      <c r="L59" s="2">
        <f>SUMIF($A$6:$A$44,I59,$D$6:$D$44)</f>
        <v>1</v>
      </c>
      <c r="P59" s="18"/>
    </row>
    <row r="60" spans="1:16" ht="21.75" customHeight="1" x14ac:dyDescent="0.25">
      <c r="A60" s="22" t="s">
        <v>53</v>
      </c>
      <c r="B60" s="23"/>
      <c r="C60" s="23"/>
      <c r="D60" s="23"/>
      <c r="E60" s="24"/>
      <c r="F60" s="7"/>
      <c r="G60" s="7"/>
      <c r="H60" s="7" t="s">
        <v>16</v>
      </c>
      <c r="I60" s="17" t="s">
        <v>33</v>
      </c>
      <c r="J60" s="17"/>
      <c r="K60" s="17"/>
      <c r="L60" s="2">
        <f>SUMIF($A$6:$A$44,I60,$D$6:$D$44)</f>
        <v>1</v>
      </c>
      <c r="P60" s="18"/>
    </row>
    <row r="61" spans="1:16" ht="21.75" customHeight="1" x14ac:dyDescent="0.25">
      <c r="A61" s="22" t="s">
        <v>19</v>
      </c>
      <c r="B61" s="23"/>
      <c r="C61" s="23"/>
      <c r="D61" s="23"/>
      <c r="E61" s="24"/>
      <c r="F61" s="7"/>
      <c r="G61" s="7"/>
      <c r="H61" s="7" t="s">
        <v>16</v>
      </c>
      <c r="I61" s="17" t="s">
        <v>29</v>
      </c>
      <c r="J61" s="17" t="s">
        <v>30</v>
      </c>
      <c r="K61" s="17"/>
      <c r="L61" s="2">
        <f>SUMIF($A$6:$A$44,I61,$D$6:$D$44)*SUMIF($A$6:$A$44,J61,$D$6:$D$44)</f>
        <v>0</v>
      </c>
      <c r="P61" s="18"/>
    </row>
    <row r="62" spans="1:16" ht="21.75" customHeight="1" x14ac:dyDescent="0.25">
      <c r="A62" s="22" t="s">
        <v>17</v>
      </c>
      <c r="B62" s="23"/>
      <c r="C62" s="23"/>
      <c r="D62" s="23"/>
      <c r="E62" s="24"/>
      <c r="F62" s="7" t="s">
        <v>16</v>
      </c>
      <c r="G62" s="7" t="s">
        <v>16</v>
      </c>
      <c r="H62" s="7"/>
      <c r="I62" s="17" t="s">
        <v>31</v>
      </c>
      <c r="J62" s="17"/>
      <c r="K62" s="17"/>
      <c r="L62" s="2">
        <f t="shared" ref="L62:L81" si="7">SUMIF($A$6:$A$44,I62,$D$6:$D$44)</f>
        <v>0</v>
      </c>
      <c r="P62" s="18"/>
    </row>
    <row r="63" spans="1:16" ht="21.75" customHeight="1" x14ac:dyDescent="0.25">
      <c r="A63" s="22" t="s">
        <v>113</v>
      </c>
      <c r="B63" s="23"/>
      <c r="C63" s="23"/>
      <c r="D63" s="23"/>
      <c r="E63" s="24"/>
      <c r="F63" s="7"/>
      <c r="G63" s="7"/>
      <c r="H63" s="7" t="s">
        <v>16</v>
      </c>
      <c r="I63" s="17" t="s">
        <v>30</v>
      </c>
      <c r="J63" s="17"/>
      <c r="K63" s="17"/>
      <c r="L63" s="2">
        <f t="shared" si="7"/>
        <v>0</v>
      </c>
      <c r="P63" s="18"/>
    </row>
    <row r="64" spans="1:16" ht="21.75" customHeight="1" x14ac:dyDescent="0.25">
      <c r="A64" s="22" t="s">
        <v>50</v>
      </c>
      <c r="B64" s="23"/>
      <c r="C64" s="23"/>
      <c r="D64" s="23"/>
      <c r="E64" s="24"/>
      <c r="F64" s="7"/>
      <c r="G64" s="7" t="s">
        <v>16</v>
      </c>
      <c r="H64" s="7"/>
      <c r="I64" s="17" t="s">
        <v>26</v>
      </c>
      <c r="J64" s="17"/>
      <c r="K64" s="17"/>
      <c r="L64" s="2">
        <f t="shared" si="7"/>
        <v>1</v>
      </c>
      <c r="P64" s="18"/>
    </row>
    <row r="65" spans="1:16" ht="21.75" customHeight="1" x14ac:dyDescent="0.25">
      <c r="A65" s="22" t="s">
        <v>157</v>
      </c>
      <c r="B65" s="23"/>
      <c r="C65" s="23"/>
      <c r="D65" s="23"/>
      <c r="E65" s="24"/>
      <c r="F65" s="7" t="s">
        <v>16</v>
      </c>
      <c r="G65" s="7" t="s">
        <v>16</v>
      </c>
      <c r="H65" s="7"/>
      <c r="I65" s="17" t="s">
        <v>22</v>
      </c>
      <c r="J65" s="17"/>
      <c r="K65" s="17"/>
      <c r="L65" s="2">
        <f t="shared" si="7"/>
        <v>1</v>
      </c>
      <c r="P65" s="18"/>
    </row>
    <row r="66" spans="1:16" ht="21.75" customHeight="1" x14ac:dyDescent="0.25">
      <c r="A66" s="22" t="s">
        <v>137</v>
      </c>
      <c r="B66" s="23"/>
      <c r="C66" s="23"/>
      <c r="D66" s="23"/>
      <c r="E66" s="24"/>
      <c r="F66" s="7" t="s">
        <v>16</v>
      </c>
      <c r="G66" s="7" t="s">
        <v>16</v>
      </c>
      <c r="H66" s="7"/>
      <c r="I66" s="17" t="s">
        <v>67</v>
      </c>
      <c r="J66" s="17"/>
      <c r="K66" s="17"/>
      <c r="L66" s="2">
        <f t="shared" si="7"/>
        <v>0</v>
      </c>
      <c r="P66" s="18"/>
    </row>
    <row r="67" spans="1:16" ht="21.75" customHeight="1" x14ac:dyDescent="0.25">
      <c r="A67" s="22" t="s">
        <v>89</v>
      </c>
      <c r="B67" s="23"/>
      <c r="C67" s="23"/>
      <c r="D67" s="23"/>
      <c r="E67" s="24"/>
      <c r="F67" s="7"/>
      <c r="G67" s="7"/>
      <c r="H67" s="7" t="s">
        <v>16</v>
      </c>
      <c r="I67" s="17" t="s">
        <v>34</v>
      </c>
      <c r="J67" s="17"/>
      <c r="K67" s="17"/>
      <c r="L67" s="2">
        <f t="shared" si="7"/>
        <v>1</v>
      </c>
      <c r="P67" s="18"/>
    </row>
    <row r="68" spans="1:16" ht="21.75" customHeight="1" x14ac:dyDescent="0.25">
      <c r="A68" s="22" t="s">
        <v>206</v>
      </c>
      <c r="B68" s="23"/>
      <c r="C68" s="23"/>
      <c r="D68" s="23"/>
      <c r="E68" s="24"/>
      <c r="F68" s="7"/>
      <c r="G68" s="7" t="s">
        <v>16</v>
      </c>
      <c r="H68" s="7"/>
      <c r="I68" s="17" t="s">
        <v>59</v>
      </c>
      <c r="J68" s="17"/>
      <c r="K68" s="17"/>
      <c r="L68" s="2">
        <f t="shared" si="7"/>
        <v>1</v>
      </c>
      <c r="P68" s="18"/>
    </row>
    <row r="69" spans="1:16" ht="21.75" customHeight="1" x14ac:dyDescent="0.25">
      <c r="A69" s="22" t="s">
        <v>197</v>
      </c>
      <c r="B69" s="23"/>
      <c r="C69" s="23"/>
      <c r="D69" s="23"/>
      <c r="E69" s="24"/>
      <c r="F69" s="7"/>
      <c r="G69" s="7" t="s">
        <v>16</v>
      </c>
      <c r="H69" s="7"/>
      <c r="I69" s="17" t="s">
        <v>59</v>
      </c>
      <c r="J69" s="17"/>
      <c r="K69" s="17"/>
      <c r="L69" s="2">
        <f t="shared" si="7"/>
        <v>1</v>
      </c>
      <c r="P69" s="18"/>
    </row>
    <row r="70" spans="1:16" ht="21.75" customHeight="1" x14ac:dyDescent="0.25">
      <c r="A70" s="22" t="s">
        <v>90</v>
      </c>
      <c r="B70" s="23"/>
      <c r="C70" s="23"/>
      <c r="D70" s="23"/>
      <c r="E70" s="24"/>
      <c r="F70" s="7"/>
      <c r="G70" s="7"/>
      <c r="H70" s="7" t="s">
        <v>16</v>
      </c>
      <c r="I70" s="17" t="s">
        <v>61</v>
      </c>
      <c r="J70" s="17"/>
      <c r="K70" s="17"/>
      <c r="L70" s="2">
        <f t="shared" si="7"/>
        <v>0</v>
      </c>
      <c r="P70" s="18"/>
    </row>
    <row r="71" spans="1:16" ht="21.75" customHeight="1" x14ac:dyDescent="0.25">
      <c r="A71" s="22" t="s">
        <v>187</v>
      </c>
      <c r="B71" s="23"/>
      <c r="C71" s="23"/>
      <c r="D71" s="23"/>
      <c r="E71" s="24"/>
      <c r="F71" s="7"/>
      <c r="G71" s="7" t="s">
        <v>16</v>
      </c>
      <c r="H71" s="7"/>
      <c r="I71" s="17" t="s">
        <v>23</v>
      </c>
      <c r="J71" s="17"/>
      <c r="K71" s="17"/>
      <c r="L71" s="2">
        <f t="shared" si="7"/>
        <v>1</v>
      </c>
      <c r="P71" s="18"/>
    </row>
    <row r="72" spans="1:16" ht="21.75" customHeight="1" x14ac:dyDescent="0.25">
      <c r="A72" s="22" t="s">
        <v>188</v>
      </c>
      <c r="B72" s="23"/>
      <c r="C72" s="23"/>
      <c r="D72" s="23"/>
      <c r="E72" s="24"/>
      <c r="F72" s="7"/>
      <c r="G72" s="7" t="s">
        <v>16</v>
      </c>
      <c r="H72" s="7"/>
      <c r="I72" s="17" t="s">
        <v>23</v>
      </c>
      <c r="J72" s="17"/>
      <c r="K72" s="17"/>
      <c r="L72" s="2">
        <f t="shared" si="7"/>
        <v>1</v>
      </c>
      <c r="P72" s="18"/>
    </row>
    <row r="73" spans="1:16" ht="21.75" customHeight="1" x14ac:dyDescent="0.25">
      <c r="A73" s="22" t="s">
        <v>12</v>
      </c>
      <c r="B73" s="23"/>
      <c r="C73" s="23"/>
      <c r="D73" s="23"/>
      <c r="E73" s="24"/>
      <c r="F73" s="7" t="s">
        <v>16</v>
      </c>
      <c r="G73" s="7" t="s">
        <v>16</v>
      </c>
      <c r="H73" s="7"/>
      <c r="I73" s="17" t="s">
        <v>22</v>
      </c>
      <c r="J73" s="17"/>
      <c r="K73" s="17"/>
      <c r="L73" s="2">
        <f t="shared" si="7"/>
        <v>1</v>
      </c>
      <c r="P73" s="18"/>
    </row>
    <row r="74" spans="1:16" ht="21.75" customHeight="1" x14ac:dyDescent="0.25">
      <c r="A74" s="22" t="s">
        <v>107</v>
      </c>
      <c r="B74" s="23"/>
      <c r="C74" s="23"/>
      <c r="D74" s="23"/>
      <c r="E74" s="24"/>
      <c r="F74" s="7"/>
      <c r="G74" s="7" t="s">
        <v>16</v>
      </c>
      <c r="H74" s="7"/>
      <c r="I74" s="17" t="s">
        <v>63</v>
      </c>
      <c r="J74" s="17"/>
      <c r="K74" s="17"/>
      <c r="L74" s="2">
        <f t="shared" si="7"/>
        <v>0</v>
      </c>
      <c r="P74" s="18"/>
    </row>
    <row r="75" spans="1:16" ht="21.75" customHeight="1" x14ac:dyDescent="0.25">
      <c r="A75" s="22" t="s">
        <v>189</v>
      </c>
      <c r="B75" s="23"/>
      <c r="C75" s="23"/>
      <c r="D75" s="23"/>
      <c r="E75" s="24"/>
      <c r="F75" s="7"/>
      <c r="G75" s="7" t="s">
        <v>16</v>
      </c>
      <c r="H75" s="7"/>
      <c r="I75" s="17" t="s">
        <v>57</v>
      </c>
      <c r="J75" s="17"/>
      <c r="K75" s="17"/>
      <c r="L75" s="2">
        <f t="shared" si="7"/>
        <v>1</v>
      </c>
      <c r="P75" s="18"/>
    </row>
    <row r="76" spans="1:16" ht="21.75" customHeight="1" x14ac:dyDescent="0.25">
      <c r="A76" s="22" t="s">
        <v>213</v>
      </c>
      <c r="B76" s="23"/>
      <c r="C76" s="23"/>
      <c r="D76" s="23"/>
      <c r="E76" s="24"/>
      <c r="F76" s="7" t="s">
        <v>16</v>
      </c>
      <c r="G76" s="7" t="s">
        <v>16</v>
      </c>
      <c r="H76" s="7"/>
      <c r="I76" s="17" t="s">
        <v>22</v>
      </c>
      <c r="J76" s="17"/>
      <c r="K76" s="17"/>
      <c r="L76" s="2">
        <f t="shared" si="7"/>
        <v>1</v>
      </c>
      <c r="P76" s="18"/>
    </row>
    <row r="77" spans="1:16" ht="21.75" customHeight="1" x14ac:dyDescent="0.25">
      <c r="A77" s="22" t="s">
        <v>54</v>
      </c>
      <c r="B77" s="23"/>
      <c r="C77" s="23"/>
      <c r="D77" s="23"/>
      <c r="E77" s="24"/>
      <c r="F77" s="7"/>
      <c r="G77" s="7"/>
      <c r="H77" s="7" t="s">
        <v>16</v>
      </c>
      <c r="I77" s="17" t="s">
        <v>34</v>
      </c>
      <c r="J77" s="17"/>
      <c r="K77" s="17"/>
      <c r="L77" s="2">
        <f t="shared" si="7"/>
        <v>1</v>
      </c>
      <c r="P77" s="18"/>
    </row>
    <row r="78" spans="1:16" ht="21.75" customHeight="1" x14ac:dyDescent="0.25">
      <c r="A78" s="22" t="s">
        <v>76</v>
      </c>
      <c r="B78" s="23"/>
      <c r="C78" s="23"/>
      <c r="D78" s="23"/>
      <c r="E78" s="24"/>
      <c r="F78" s="7"/>
      <c r="G78" s="7" t="s">
        <v>16</v>
      </c>
      <c r="H78" s="7"/>
      <c r="I78" s="17" t="s">
        <v>57</v>
      </c>
      <c r="J78" s="17"/>
      <c r="K78" s="17"/>
      <c r="L78" s="2">
        <f t="shared" si="7"/>
        <v>1</v>
      </c>
      <c r="P78" s="18"/>
    </row>
    <row r="79" spans="1:16" ht="21.75" customHeight="1" x14ac:dyDescent="0.25">
      <c r="A79" s="22" t="s">
        <v>145</v>
      </c>
      <c r="B79" s="23"/>
      <c r="C79" s="23"/>
      <c r="D79" s="23"/>
      <c r="E79" s="24"/>
      <c r="F79" s="7"/>
      <c r="G79" s="7" t="s">
        <v>16</v>
      </c>
      <c r="H79" s="7" t="s">
        <v>16</v>
      </c>
      <c r="I79" s="17" t="s">
        <v>121</v>
      </c>
      <c r="J79" s="17"/>
      <c r="K79" s="17"/>
      <c r="L79" s="2">
        <f t="shared" si="7"/>
        <v>0</v>
      </c>
      <c r="P79" s="18"/>
    </row>
    <row r="80" spans="1:16" ht="21.75" customHeight="1" x14ac:dyDescent="0.25">
      <c r="A80" s="22" t="s">
        <v>91</v>
      </c>
      <c r="B80" s="23"/>
      <c r="C80" s="23"/>
      <c r="D80" s="23"/>
      <c r="E80" s="24"/>
      <c r="F80" s="7"/>
      <c r="G80" s="7"/>
      <c r="H80" s="7" t="s">
        <v>16</v>
      </c>
      <c r="I80" s="17" t="s">
        <v>61</v>
      </c>
      <c r="J80" s="17"/>
      <c r="K80" s="17"/>
      <c r="L80" s="2">
        <f t="shared" si="7"/>
        <v>0</v>
      </c>
      <c r="P80" s="18"/>
    </row>
    <row r="81" spans="1:16" ht="21.75" customHeight="1" x14ac:dyDescent="0.25">
      <c r="A81" s="22" t="s">
        <v>142</v>
      </c>
      <c r="B81" s="23"/>
      <c r="C81" s="23"/>
      <c r="D81" s="23"/>
      <c r="E81" s="24"/>
      <c r="F81" s="7"/>
      <c r="G81" s="7" t="s">
        <v>16</v>
      </c>
      <c r="H81" s="7" t="s">
        <v>16</v>
      </c>
      <c r="I81" s="17" t="s">
        <v>32</v>
      </c>
      <c r="J81" s="17"/>
      <c r="K81" s="17"/>
      <c r="L81" s="2">
        <f t="shared" si="7"/>
        <v>1</v>
      </c>
      <c r="P81" s="18"/>
    </row>
    <row r="82" spans="1:16" ht="21.75" customHeight="1" x14ac:dyDescent="0.25">
      <c r="A82" s="22" t="s">
        <v>100</v>
      </c>
      <c r="B82" s="23"/>
      <c r="C82" s="23"/>
      <c r="D82" s="23"/>
      <c r="E82" s="24"/>
      <c r="F82" s="7"/>
      <c r="G82" s="7" t="s">
        <v>16</v>
      </c>
      <c r="H82" s="7"/>
      <c r="I82" s="17" t="s">
        <v>27</v>
      </c>
      <c r="J82" s="17" t="s">
        <v>26</v>
      </c>
      <c r="K82" s="17"/>
      <c r="L82" s="2">
        <f>SUMIF($A$6:$A$44,I82,$D$6:$D$44)*SUMIF($A$6:$A$44,J82,$D$6:$D$44)</f>
        <v>0</v>
      </c>
      <c r="P82" s="18"/>
    </row>
    <row r="83" spans="1:16" ht="21.75" customHeight="1" x14ac:dyDescent="0.25">
      <c r="A83" s="22" t="s">
        <v>184</v>
      </c>
      <c r="B83" s="23"/>
      <c r="C83" s="23"/>
      <c r="D83" s="23"/>
      <c r="E83" s="24"/>
      <c r="F83" s="7"/>
      <c r="G83" s="7" t="s">
        <v>16</v>
      </c>
      <c r="H83" s="7"/>
      <c r="I83" s="17" t="s">
        <v>27</v>
      </c>
      <c r="J83" s="17"/>
      <c r="K83" s="17"/>
      <c r="L83" s="2">
        <f t="shared" ref="L83:L96" si="8">SUMIF($A$6:$A$44,I83,$D$6:$D$44)</f>
        <v>0</v>
      </c>
      <c r="P83" s="18"/>
    </row>
    <row r="84" spans="1:16" ht="21.75" customHeight="1" x14ac:dyDescent="0.25">
      <c r="A84" s="22" t="s">
        <v>18</v>
      </c>
      <c r="B84" s="23"/>
      <c r="C84" s="23"/>
      <c r="D84" s="23"/>
      <c r="E84" s="24"/>
      <c r="F84" s="7"/>
      <c r="G84" s="7" t="s">
        <v>16</v>
      </c>
      <c r="H84" s="7"/>
      <c r="I84" s="17" t="s">
        <v>27</v>
      </c>
      <c r="J84" s="17"/>
      <c r="K84" s="17"/>
      <c r="L84" s="2">
        <f t="shared" si="8"/>
        <v>0</v>
      </c>
      <c r="P84" s="18"/>
    </row>
    <row r="85" spans="1:16" ht="21.75" customHeight="1" x14ac:dyDescent="0.25">
      <c r="A85" s="22" t="s">
        <v>143</v>
      </c>
      <c r="B85" s="23"/>
      <c r="C85" s="23"/>
      <c r="D85" s="23"/>
      <c r="E85" s="24"/>
      <c r="F85" s="7" t="s">
        <v>16</v>
      </c>
      <c r="G85" s="7" t="s">
        <v>16</v>
      </c>
      <c r="H85" s="7"/>
      <c r="I85" s="17" t="s">
        <v>123</v>
      </c>
      <c r="J85" s="17"/>
      <c r="K85" s="17"/>
      <c r="L85" s="2">
        <f t="shared" si="8"/>
        <v>0</v>
      </c>
      <c r="P85" s="18"/>
    </row>
    <row r="86" spans="1:16" ht="21.75" customHeight="1" x14ac:dyDescent="0.25">
      <c r="A86" s="22" t="s">
        <v>198</v>
      </c>
      <c r="B86" s="23"/>
      <c r="C86" s="23"/>
      <c r="D86" s="23"/>
      <c r="E86" s="24"/>
      <c r="F86" s="7"/>
      <c r="G86" s="7" t="s">
        <v>16</v>
      </c>
      <c r="H86" s="7"/>
      <c r="I86" s="17" t="s">
        <v>35</v>
      </c>
      <c r="J86" s="17"/>
      <c r="K86" s="17"/>
      <c r="L86" s="2">
        <f t="shared" si="8"/>
        <v>1</v>
      </c>
      <c r="P86" s="18"/>
    </row>
    <row r="87" spans="1:16" ht="21.75" customHeight="1" x14ac:dyDescent="0.25">
      <c r="A87" s="22" t="s">
        <v>47</v>
      </c>
      <c r="B87" s="23"/>
      <c r="C87" s="23"/>
      <c r="D87" s="23"/>
      <c r="E87" s="24"/>
      <c r="F87" s="7" t="s">
        <v>16</v>
      </c>
      <c r="G87" s="7"/>
      <c r="H87" s="7" t="s">
        <v>16</v>
      </c>
      <c r="I87" s="17" t="s">
        <v>24</v>
      </c>
      <c r="J87" s="17"/>
      <c r="K87" s="17"/>
      <c r="L87" s="2">
        <f t="shared" si="8"/>
        <v>1</v>
      </c>
      <c r="P87" s="18"/>
    </row>
    <row r="88" spans="1:16" ht="21.75" customHeight="1" x14ac:dyDescent="0.25">
      <c r="A88" s="22" t="s">
        <v>194</v>
      </c>
      <c r="B88" s="23"/>
      <c r="C88" s="23"/>
      <c r="D88" s="23"/>
      <c r="E88" s="24"/>
      <c r="F88" s="7" t="s">
        <v>16</v>
      </c>
      <c r="G88" s="7" t="s">
        <v>16</v>
      </c>
      <c r="H88" s="7"/>
      <c r="I88" s="17" t="s">
        <v>182</v>
      </c>
      <c r="J88" s="17"/>
      <c r="K88" s="17"/>
      <c r="L88" s="2">
        <f t="shared" si="8"/>
        <v>0</v>
      </c>
      <c r="P88" s="18"/>
    </row>
    <row r="89" spans="1:16" ht="21.75" customHeight="1" x14ac:dyDescent="0.25">
      <c r="A89" s="22" t="s">
        <v>193</v>
      </c>
      <c r="B89" s="23"/>
      <c r="C89" s="23"/>
      <c r="D89" s="23"/>
      <c r="E89" s="24"/>
      <c r="F89" s="7"/>
      <c r="G89" s="7" t="s">
        <v>16</v>
      </c>
      <c r="H89" s="7"/>
      <c r="I89" s="17" t="s">
        <v>152</v>
      </c>
      <c r="J89" s="17"/>
      <c r="K89" s="17"/>
      <c r="L89" s="2">
        <f t="shared" si="8"/>
        <v>0</v>
      </c>
      <c r="P89" s="18"/>
    </row>
    <row r="90" spans="1:16" ht="21.75" customHeight="1" x14ac:dyDescent="0.25">
      <c r="A90" s="22" t="s">
        <v>190</v>
      </c>
      <c r="B90" s="23"/>
      <c r="C90" s="23"/>
      <c r="D90" s="23"/>
      <c r="E90" s="24"/>
      <c r="F90" s="8"/>
      <c r="G90" s="7" t="s">
        <v>16</v>
      </c>
      <c r="H90" s="7"/>
      <c r="I90" s="17" t="s">
        <v>59</v>
      </c>
      <c r="J90" s="17"/>
      <c r="K90" s="17"/>
      <c r="L90" s="2">
        <f t="shared" si="8"/>
        <v>1</v>
      </c>
      <c r="P90" s="18"/>
    </row>
    <row r="91" spans="1:16" ht="21.75" customHeight="1" x14ac:dyDescent="0.25">
      <c r="A91" s="22" t="s">
        <v>112</v>
      </c>
      <c r="B91" s="23"/>
      <c r="C91" s="23"/>
      <c r="D91" s="23"/>
      <c r="E91" s="24"/>
      <c r="F91" s="7"/>
      <c r="G91" s="7"/>
      <c r="H91" s="7" t="s">
        <v>16</v>
      </c>
      <c r="I91" s="17" t="s">
        <v>29</v>
      </c>
      <c r="J91" s="17"/>
      <c r="K91" s="17"/>
      <c r="L91" s="2">
        <f t="shared" si="8"/>
        <v>1</v>
      </c>
      <c r="P91" s="18"/>
    </row>
    <row r="92" spans="1:16" ht="21.75" customHeight="1" x14ac:dyDescent="0.25">
      <c r="A92" s="22" t="s">
        <v>204</v>
      </c>
      <c r="B92" s="23"/>
      <c r="C92" s="23"/>
      <c r="D92" s="23"/>
      <c r="E92" s="24"/>
      <c r="F92" s="7" t="s">
        <v>16</v>
      </c>
      <c r="G92" s="7"/>
      <c r="H92" s="7" t="s">
        <v>16</v>
      </c>
      <c r="I92" s="17" t="s">
        <v>121</v>
      </c>
      <c r="J92" s="17"/>
      <c r="K92" s="17"/>
      <c r="L92" s="2">
        <f t="shared" si="8"/>
        <v>0</v>
      </c>
      <c r="P92" s="18"/>
    </row>
    <row r="93" spans="1:16" ht="21.75" customHeight="1" x14ac:dyDescent="0.25">
      <c r="A93" s="22" t="s">
        <v>179</v>
      </c>
      <c r="B93" s="23"/>
      <c r="C93" s="23"/>
      <c r="D93" s="23"/>
      <c r="E93" s="24"/>
      <c r="F93" s="7" t="s">
        <v>16</v>
      </c>
      <c r="G93" s="7"/>
      <c r="H93" s="7" t="s">
        <v>16</v>
      </c>
      <c r="I93" s="17" t="s">
        <v>22</v>
      </c>
      <c r="J93" s="17"/>
      <c r="K93" s="17"/>
      <c r="L93" s="2">
        <f t="shared" si="8"/>
        <v>1</v>
      </c>
      <c r="P93" s="18"/>
    </row>
    <row r="94" spans="1:16" ht="21.75" customHeight="1" x14ac:dyDescent="0.25">
      <c r="A94" s="22" t="s">
        <v>144</v>
      </c>
      <c r="B94" s="23"/>
      <c r="C94" s="23"/>
      <c r="D94" s="23"/>
      <c r="E94" s="24"/>
      <c r="F94" s="7" t="s">
        <v>16</v>
      </c>
      <c r="G94" s="7"/>
      <c r="H94" s="7"/>
      <c r="I94" s="17" t="s">
        <v>123</v>
      </c>
      <c r="J94" s="17"/>
      <c r="K94" s="17"/>
      <c r="L94" s="2">
        <f t="shared" si="8"/>
        <v>0</v>
      </c>
      <c r="P94" s="18"/>
    </row>
    <row r="95" spans="1:16" ht="21.75" customHeight="1" x14ac:dyDescent="0.25">
      <c r="A95" s="22" t="s">
        <v>147</v>
      </c>
      <c r="B95" s="23"/>
      <c r="C95" s="23"/>
      <c r="D95" s="23"/>
      <c r="E95" s="24"/>
      <c r="F95" s="7"/>
      <c r="G95" s="7" t="s">
        <v>16</v>
      </c>
      <c r="H95" s="7"/>
      <c r="I95" s="17" t="s">
        <v>119</v>
      </c>
      <c r="J95" s="17"/>
      <c r="K95" s="17"/>
      <c r="L95" s="2">
        <f t="shared" si="8"/>
        <v>0</v>
      </c>
      <c r="P95" s="18"/>
    </row>
    <row r="96" spans="1:16" ht="21.75" customHeight="1" x14ac:dyDescent="0.25">
      <c r="A96" s="22" t="s">
        <v>48</v>
      </c>
      <c r="B96" s="23"/>
      <c r="C96" s="23"/>
      <c r="D96" s="23"/>
      <c r="E96" s="24"/>
      <c r="F96" s="7" t="s">
        <v>16</v>
      </c>
      <c r="G96" s="7"/>
      <c r="H96" s="7"/>
      <c r="I96" s="17" t="s">
        <v>24</v>
      </c>
      <c r="J96" s="17"/>
      <c r="K96" s="17"/>
      <c r="L96" s="2">
        <f t="shared" si="8"/>
        <v>1</v>
      </c>
      <c r="P96" s="18"/>
    </row>
    <row r="97" spans="1:20" ht="21.75" customHeight="1" x14ac:dyDescent="0.25">
      <c r="A97" s="22" t="s">
        <v>158</v>
      </c>
      <c r="B97" s="23"/>
      <c r="C97" s="23"/>
      <c r="D97" s="23"/>
      <c r="E97" s="24"/>
      <c r="F97" s="7"/>
      <c r="G97" s="7" t="s">
        <v>16</v>
      </c>
      <c r="H97" s="7" t="s">
        <v>16</v>
      </c>
      <c r="I97" s="17" t="s">
        <v>67</v>
      </c>
      <c r="J97" s="17" t="s">
        <v>69</v>
      </c>
      <c r="K97" s="17"/>
      <c r="L97" s="2">
        <f>SUMIF($A$6:$A$44,I97,$D$6:$D$44)*SUMIF($A$6:$A$44,J97,$D$6:$D$44)</f>
        <v>0</v>
      </c>
      <c r="P97" s="18"/>
    </row>
    <row r="98" spans="1:20" ht="21.75" customHeight="1" x14ac:dyDescent="0.25">
      <c r="A98" s="22" t="s">
        <v>200</v>
      </c>
      <c r="B98" s="23"/>
      <c r="C98" s="23"/>
      <c r="D98" s="23"/>
      <c r="E98" s="24"/>
      <c r="F98" s="2"/>
      <c r="G98" s="7" t="s">
        <v>16</v>
      </c>
      <c r="H98" s="7" t="s">
        <v>16</v>
      </c>
      <c r="I98" s="17" t="s">
        <v>35</v>
      </c>
      <c r="J98" s="17"/>
      <c r="K98" s="17"/>
      <c r="L98" s="2">
        <f>SUMIF($A$6:$A$44,I98,$D$6:$D$44)</f>
        <v>1</v>
      </c>
      <c r="P98" s="18"/>
    </row>
    <row r="99" spans="1:20" ht="21.75" customHeight="1" x14ac:dyDescent="0.25">
      <c r="A99" s="22" t="s">
        <v>46</v>
      </c>
      <c r="B99" s="23"/>
      <c r="C99" s="23"/>
      <c r="D99" s="23"/>
      <c r="E99" s="24"/>
      <c r="F99" s="7" t="s">
        <v>16</v>
      </c>
      <c r="G99" s="7"/>
      <c r="H99" s="7" t="s">
        <v>16</v>
      </c>
      <c r="I99" s="17" t="s">
        <v>24</v>
      </c>
      <c r="J99" s="17"/>
      <c r="K99" s="17"/>
      <c r="L99" s="2">
        <f>SUMIF($A$6:$A$44,I99,$D$6:$D$44)</f>
        <v>1</v>
      </c>
      <c r="P99" s="18"/>
    </row>
    <row r="100" spans="1:20" ht="21.75" customHeight="1" x14ac:dyDescent="0.25">
      <c r="A100" s="22" t="s">
        <v>55</v>
      </c>
      <c r="B100" s="23"/>
      <c r="C100" s="23"/>
      <c r="D100" s="23"/>
      <c r="E100" s="24"/>
      <c r="F100" s="7"/>
      <c r="G100" s="7" t="s">
        <v>16</v>
      </c>
      <c r="H100" s="7"/>
      <c r="I100" s="17" t="s">
        <v>35</v>
      </c>
      <c r="J100" s="17"/>
      <c r="K100" s="17"/>
      <c r="L100" s="2">
        <f>SUMIF($A$6:$A$44,I100,$D$6:$D$44)</f>
        <v>1</v>
      </c>
      <c r="P100" s="18"/>
    </row>
    <row r="101" spans="1:20" ht="17.5" x14ac:dyDescent="0.25">
      <c r="A101" s="22" t="s">
        <v>111</v>
      </c>
      <c r="B101" s="23"/>
      <c r="C101" s="23"/>
      <c r="D101" s="23"/>
      <c r="E101" s="24"/>
      <c r="F101" s="7"/>
      <c r="G101" s="7" t="s">
        <v>16</v>
      </c>
      <c r="H101" s="7"/>
      <c r="I101" s="17" t="s">
        <v>26</v>
      </c>
      <c r="J101" s="17"/>
      <c r="K101" s="17"/>
      <c r="L101" s="2">
        <f>SUMIF($A$6:$A$44,I101,$D$6:$D$44)</f>
        <v>1</v>
      </c>
      <c r="P101" s="18"/>
      <c r="T101" s="1"/>
    </row>
    <row r="102" spans="1:20" ht="21.75" customHeight="1" x14ac:dyDescent="0.25">
      <c r="A102" s="22" t="s">
        <v>135</v>
      </c>
      <c r="B102" s="23"/>
      <c r="C102" s="23"/>
      <c r="D102" s="23"/>
      <c r="E102" s="24"/>
      <c r="F102" s="2"/>
      <c r="G102" s="7" t="s">
        <v>16</v>
      </c>
      <c r="H102" s="7" t="s">
        <v>16</v>
      </c>
      <c r="I102" s="17" t="s">
        <v>22</v>
      </c>
      <c r="J102" s="17" t="s">
        <v>125</v>
      </c>
      <c r="K102" s="17"/>
      <c r="L102" s="2">
        <f>SUMIF($A$6:$A$44,I102,$D$6:$D$44)*SUMIF($A$6:$A$44,J102,$D$6:$D$44)</f>
        <v>0</v>
      </c>
      <c r="P102" s="18"/>
    </row>
    <row r="103" spans="1:20" ht="21.75" customHeight="1" x14ac:dyDescent="0.25">
      <c r="A103" s="22" t="s">
        <v>97</v>
      </c>
      <c r="B103" s="23"/>
      <c r="C103" s="23"/>
      <c r="D103" s="23"/>
      <c r="E103" s="24"/>
      <c r="F103" s="7"/>
      <c r="G103" s="7" t="s">
        <v>16</v>
      </c>
      <c r="H103" s="7"/>
      <c r="I103" s="17" t="s">
        <v>36</v>
      </c>
      <c r="J103" s="17"/>
      <c r="K103" s="17"/>
      <c r="L103" s="2">
        <f>SUMIF($A$6:$A$44,I103,$D$6:$D$44)</f>
        <v>0</v>
      </c>
      <c r="P103" s="18"/>
    </row>
    <row r="104" spans="1:20" ht="21.75" customHeight="1" x14ac:dyDescent="0.25">
      <c r="A104" s="22" t="s">
        <v>96</v>
      </c>
      <c r="B104" s="23"/>
      <c r="C104" s="23"/>
      <c r="D104" s="23"/>
      <c r="E104" s="24"/>
      <c r="F104" s="7"/>
      <c r="G104" s="7" t="s">
        <v>16</v>
      </c>
      <c r="H104" s="7"/>
      <c r="I104" s="17" t="s">
        <v>36</v>
      </c>
      <c r="J104" s="17"/>
      <c r="K104" s="17"/>
      <c r="L104" s="2">
        <f>SUMIF($A$6:$A$44,I104,$D$6:$D$44)</f>
        <v>0</v>
      </c>
      <c r="P104" s="18"/>
    </row>
    <row r="105" spans="1:20" ht="21.75" customHeight="1" x14ac:dyDescent="0.25">
      <c r="A105" s="22" t="s">
        <v>208</v>
      </c>
      <c r="B105" s="23"/>
      <c r="C105" s="23"/>
      <c r="D105" s="23"/>
      <c r="E105" s="24"/>
      <c r="F105" s="7" t="s">
        <v>16</v>
      </c>
      <c r="G105" s="7"/>
      <c r="H105" s="7" t="s">
        <v>16</v>
      </c>
      <c r="I105" s="17" t="s">
        <v>24</v>
      </c>
      <c r="J105" s="17"/>
      <c r="K105" s="17"/>
      <c r="L105" s="2">
        <f>SUMIF($A$6:$A$44,I105,$D$6:$D$44)</f>
        <v>1</v>
      </c>
      <c r="P105" s="18"/>
    </row>
    <row r="106" spans="1:20" ht="21.75" customHeight="1" x14ac:dyDescent="0.25">
      <c r="A106" s="22" t="s">
        <v>95</v>
      </c>
      <c r="B106" s="23"/>
      <c r="C106" s="23"/>
      <c r="D106" s="23"/>
      <c r="E106" s="24"/>
      <c r="F106" s="7" t="s">
        <v>16</v>
      </c>
      <c r="G106" s="7" t="s">
        <v>16</v>
      </c>
      <c r="H106" s="7" t="s">
        <v>16</v>
      </c>
      <c r="I106" s="17" t="s">
        <v>35</v>
      </c>
      <c r="J106" s="17"/>
      <c r="K106" s="17"/>
      <c r="L106" s="2">
        <f>SUMIF($A$6:$A$44,I106,$D$6:$D$44)</f>
        <v>1</v>
      </c>
      <c r="P106" s="18"/>
    </row>
    <row r="107" spans="1:20" ht="21.75" customHeight="1" x14ac:dyDescent="0.25">
      <c r="A107" s="22" t="s">
        <v>168</v>
      </c>
      <c r="B107" s="23"/>
      <c r="C107" s="23"/>
      <c r="D107" s="23"/>
      <c r="E107" s="24"/>
      <c r="F107" s="7" t="s">
        <v>16</v>
      </c>
      <c r="G107" s="7"/>
      <c r="H107" s="7"/>
      <c r="I107" s="17" t="s">
        <v>30</v>
      </c>
      <c r="J107" s="17" t="s">
        <v>25</v>
      </c>
      <c r="K107" s="17" t="s">
        <v>166</v>
      </c>
      <c r="L107" s="2">
        <f>SUMIF($A$6:$A$44,I107,$D$6:$D$44)*SUMIF($A$6:$A$44,J107,$D$6:$D$44)*SUMIF($A$6:$A$44,K107,$D$6:$D$44)</f>
        <v>0</v>
      </c>
      <c r="P107" s="18"/>
    </row>
    <row r="108" spans="1:20" ht="21.75" customHeight="1" x14ac:dyDescent="0.25">
      <c r="A108" s="22" t="s">
        <v>51</v>
      </c>
      <c r="B108" s="23"/>
      <c r="C108" s="23"/>
      <c r="D108" s="23"/>
      <c r="E108" s="24"/>
      <c r="F108" s="7"/>
      <c r="G108" s="7" t="s">
        <v>16</v>
      </c>
      <c r="H108" s="7"/>
      <c r="I108" s="17" t="s">
        <v>28</v>
      </c>
      <c r="J108" s="17"/>
      <c r="K108" s="17"/>
      <c r="L108" s="2">
        <f>SUMIF($A$6:$A$44,I108,$D$6:$D$44)</f>
        <v>0</v>
      </c>
      <c r="P108" s="18"/>
    </row>
    <row r="109" spans="1:20" ht="21.75" customHeight="1" x14ac:dyDescent="0.25">
      <c r="A109" s="22" t="s">
        <v>199</v>
      </c>
      <c r="B109" s="23"/>
      <c r="C109" s="23"/>
      <c r="D109" s="23"/>
      <c r="E109" s="24"/>
      <c r="F109" s="7" t="s">
        <v>16</v>
      </c>
      <c r="G109" s="7" t="s">
        <v>16</v>
      </c>
      <c r="H109" s="7"/>
      <c r="I109" s="17" t="s">
        <v>22</v>
      </c>
      <c r="J109" s="17"/>
      <c r="K109" s="17"/>
      <c r="L109" s="2">
        <f>SUMIF($A$6:$A$44,I109,$D$6:$D$44)</f>
        <v>1</v>
      </c>
      <c r="P109" s="18"/>
    </row>
    <row r="110" spans="1:20" ht="21.75" customHeight="1" x14ac:dyDescent="0.25">
      <c r="A110" s="22" t="s">
        <v>154</v>
      </c>
      <c r="B110" s="23"/>
      <c r="C110" s="23"/>
      <c r="D110" s="23"/>
      <c r="E110" s="24"/>
      <c r="F110" s="7"/>
      <c r="G110" s="7" t="s">
        <v>16</v>
      </c>
      <c r="H110" s="7"/>
      <c r="I110" s="17" t="s">
        <v>36</v>
      </c>
      <c r="J110" s="17" t="s">
        <v>23</v>
      </c>
      <c r="K110" s="17"/>
      <c r="L110" s="2">
        <f>SUMIF($A$6:$A$44,I110,$D$6:$D$44)*SUMIF($A$6:$A$44,J110,$D$6:$D$44)</f>
        <v>0</v>
      </c>
      <c r="P110" s="18"/>
    </row>
    <row r="111" spans="1:20" ht="21.75" customHeight="1" x14ac:dyDescent="0.25">
      <c r="A111" s="22" t="s">
        <v>159</v>
      </c>
      <c r="B111" s="23"/>
      <c r="C111" s="23"/>
      <c r="D111" s="23"/>
      <c r="E111" s="24"/>
      <c r="F111" s="7" t="s">
        <v>16</v>
      </c>
      <c r="G111" s="7"/>
      <c r="H111" s="7" t="s">
        <v>16</v>
      </c>
      <c r="I111" s="17" t="s">
        <v>67</v>
      </c>
      <c r="J111" s="17"/>
      <c r="K111" s="17"/>
      <c r="L111" s="2">
        <f t="shared" ref="L111:L117" si="9">SUMIF($A$6:$A$44,I111,$D$6:$D$44)</f>
        <v>0</v>
      </c>
      <c r="P111" s="18"/>
    </row>
    <row r="112" spans="1:20" ht="21.75" customHeight="1" x14ac:dyDescent="0.25">
      <c r="A112" s="22" t="s">
        <v>104</v>
      </c>
      <c r="B112" s="23"/>
      <c r="C112" s="23"/>
      <c r="D112" s="23"/>
      <c r="E112" s="24"/>
      <c r="F112" s="7"/>
      <c r="G112" s="7" t="s">
        <v>16</v>
      </c>
      <c r="H112" s="7"/>
      <c r="I112" s="17" t="s">
        <v>71</v>
      </c>
      <c r="J112" s="17"/>
      <c r="K112" s="17"/>
      <c r="L112" s="2">
        <f t="shared" si="9"/>
        <v>0</v>
      </c>
      <c r="P112" s="18"/>
    </row>
    <row r="113" spans="1:16" ht="21.75" customHeight="1" x14ac:dyDescent="0.25">
      <c r="A113" s="22" t="s">
        <v>205</v>
      </c>
      <c r="B113" s="23"/>
      <c r="C113" s="23"/>
      <c r="D113" s="23"/>
      <c r="E113" s="24"/>
      <c r="F113" s="7" t="s">
        <v>16</v>
      </c>
      <c r="G113" s="7"/>
      <c r="H113" s="7" t="s">
        <v>16</v>
      </c>
      <c r="I113" s="17" t="s">
        <v>33</v>
      </c>
      <c r="J113" s="17"/>
      <c r="K113" s="17"/>
      <c r="L113" s="2">
        <f t="shared" si="9"/>
        <v>1</v>
      </c>
      <c r="P113" s="18"/>
    </row>
    <row r="114" spans="1:16" ht="21.75" customHeight="1" x14ac:dyDescent="0.25">
      <c r="A114" s="22" t="s">
        <v>209</v>
      </c>
      <c r="B114" s="23"/>
      <c r="C114" s="23"/>
      <c r="D114" s="23"/>
      <c r="E114" s="24"/>
      <c r="F114" s="7"/>
      <c r="G114" s="7"/>
      <c r="H114" s="7" t="s">
        <v>16</v>
      </c>
      <c r="I114" s="17" t="s">
        <v>33</v>
      </c>
      <c r="J114" s="17"/>
      <c r="K114" s="17"/>
      <c r="L114" s="2">
        <f t="shared" si="9"/>
        <v>1</v>
      </c>
      <c r="P114" s="18"/>
    </row>
    <row r="115" spans="1:16" ht="21.75" customHeight="1" x14ac:dyDescent="0.25">
      <c r="A115" s="22" t="s">
        <v>201</v>
      </c>
      <c r="B115" s="23"/>
      <c r="C115" s="23"/>
      <c r="D115" s="23"/>
      <c r="E115" s="24"/>
      <c r="F115" s="7"/>
      <c r="G115" s="7" t="s">
        <v>16</v>
      </c>
      <c r="H115" s="7"/>
      <c r="I115" s="17" t="s">
        <v>181</v>
      </c>
      <c r="J115" s="17"/>
      <c r="K115" s="17"/>
      <c r="L115" s="2">
        <f t="shared" si="9"/>
        <v>0</v>
      </c>
      <c r="P115" s="18"/>
    </row>
    <row r="116" spans="1:16" ht="21.75" customHeight="1" x14ac:dyDescent="0.25">
      <c r="A116" s="22" t="s">
        <v>192</v>
      </c>
      <c r="B116" s="23"/>
      <c r="C116" s="23"/>
      <c r="D116" s="23"/>
      <c r="E116" s="24"/>
      <c r="F116" s="2"/>
      <c r="G116" s="7" t="s">
        <v>16</v>
      </c>
      <c r="H116" s="7" t="s">
        <v>16</v>
      </c>
      <c r="I116" s="17" t="s">
        <v>23</v>
      </c>
      <c r="J116" s="17"/>
      <c r="K116" s="17"/>
      <c r="L116" s="2">
        <f t="shared" si="9"/>
        <v>1</v>
      </c>
      <c r="P116" s="18"/>
    </row>
    <row r="117" spans="1:16" ht="21.75" customHeight="1" x14ac:dyDescent="0.25">
      <c r="A117" s="22" t="s">
        <v>210</v>
      </c>
      <c r="B117" s="23"/>
      <c r="C117" s="23"/>
      <c r="D117" s="23"/>
      <c r="E117" s="24"/>
      <c r="F117" s="7" t="s">
        <v>16</v>
      </c>
      <c r="G117" s="7" t="s">
        <v>16</v>
      </c>
      <c r="H117" s="7"/>
      <c r="I117" s="17" t="s">
        <v>34</v>
      </c>
      <c r="J117" s="17"/>
      <c r="K117" s="17"/>
      <c r="L117" s="2">
        <f t="shared" si="9"/>
        <v>1</v>
      </c>
      <c r="P117" s="18"/>
    </row>
    <row r="118" spans="1:16" ht="21.75" customHeight="1" x14ac:dyDescent="0.25">
      <c r="A118" s="22" t="s">
        <v>212</v>
      </c>
      <c r="B118" s="23"/>
      <c r="C118" s="23"/>
      <c r="D118" s="23"/>
      <c r="E118" s="24"/>
      <c r="F118" s="7"/>
      <c r="G118" s="7"/>
      <c r="H118" s="7" t="s">
        <v>16</v>
      </c>
      <c r="I118" s="17" t="s">
        <v>29</v>
      </c>
      <c r="J118" s="17" t="s">
        <v>25</v>
      </c>
      <c r="K118" s="17"/>
      <c r="L118" s="2">
        <f>SUMIF($A$6:$A$44,I118,$D$6:$D$44)*SUMIF($A$6:$A$44,J118,$D$6:$D$44)</f>
        <v>1</v>
      </c>
      <c r="P118" s="18"/>
    </row>
    <row r="119" spans="1:16" ht="21.75" customHeight="1" x14ac:dyDescent="0.25">
      <c r="A119" s="22" t="s">
        <v>93</v>
      </c>
      <c r="B119" s="23"/>
      <c r="C119" s="23"/>
      <c r="D119" s="23"/>
      <c r="E119" s="24"/>
      <c r="F119" s="7"/>
      <c r="G119" s="7"/>
      <c r="H119" s="7" t="s">
        <v>16</v>
      </c>
      <c r="I119" s="17" t="s">
        <v>29</v>
      </c>
      <c r="J119" s="17" t="s">
        <v>59</v>
      </c>
      <c r="K119" s="17"/>
      <c r="L119" s="2">
        <f>SUMIF($A$6:$A$44,I119,$D$6:$D$44)*SUMIF($A$6:$A$44,J119,$D$6:$D$44)</f>
        <v>1</v>
      </c>
      <c r="P119" s="18"/>
    </row>
    <row r="120" spans="1:16" ht="21.75" customHeight="1" x14ac:dyDescent="0.25">
      <c r="A120" s="22" t="s">
        <v>94</v>
      </c>
      <c r="B120" s="23"/>
      <c r="C120" s="23"/>
      <c r="D120" s="23"/>
      <c r="E120" s="24"/>
      <c r="F120" s="7"/>
      <c r="G120" s="7"/>
      <c r="H120" s="7" t="s">
        <v>16</v>
      </c>
      <c r="I120" s="17" t="s">
        <v>29</v>
      </c>
      <c r="J120" s="17" t="s">
        <v>35</v>
      </c>
      <c r="K120" s="17"/>
      <c r="L120" s="2">
        <f>SUMIF($A$6:$A$44,I120,$D$6:$D$44)*SUMIF($A$6:$A$44,J120,$D$6:$D$44)</f>
        <v>1</v>
      </c>
      <c r="P120" s="18"/>
    </row>
    <row r="121" spans="1:16" ht="21.75" customHeight="1" x14ac:dyDescent="0.25">
      <c r="A121" s="22" t="s">
        <v>173</v>
      </c>
      <c r="B121" s="23"/>
      <c r="C121" s="23"/>
      <c r="D121" s="23"/>
      <c r="E121" s="24"/>
      <c r="F121" s="7"/>
      <c r="G121" s="7" t="s">
        <v>16</v>
      </c>
      <c r="H121" s="7"/>
      <c r="I121" s="17" t="s">
        <v>59</v>
      </c>
      <c r="J121" s="17"/>
      <c r="K121" s="17"/>
      <c r="L121" s="2">
        <f>SUMIF($A$6:$A$44,I121,$D$6:$D$44)</f>
        <v>1</v>
      </c>
      <c r="P121" s="18"/>
    </row>
    <row r="122" spans="1:16" ht="21.75" customHeight="1" x14ac:dyDescent="0.25">
      <c r="A122" s="22" t="s">
        <v>98</v>
      </c>
      <c r="B122" s="23"/>
      <c r="C122" s="23"/>
      <c r="D122" s="23"/>
      <c r="E122" s="24"/>
      <c r="F122" s="7"/>
      <c r="G122" s="7" t="s">
        <v>16</v>
      </c>
      <c r="H122" s="7"/>
      <c r="I122" s="17" t="s">
        <v>35</v>
      </c>
      <c r="J122" s="17"/>
      <c r="K122" s="17"/>
      <c r="L122" s="2">
        <f>SUMIF($A$6:$A$44,I122,$D$6:$D$44)</f>
        <v>1</v>
      </c>
      <c r="P122" s="18"/>
    </row>
    <row r="123" spans="1:16" ht="21.75" customHeight="1" x14ac:dyDescent="0.25">
      <c r="A123" s="22" t="s">
        <v>146</v>
      </c>
      <c r="B123" s="23"/>
      <c r="C123" s="23"/>
      <c r="D123" s="23"/>
      <c r="E123" s="24"/>
      <c r="F123" s="7"/>
      <c r="G123" s="7" t="s">
        <v>16</v>
      </c>
      <c r="H123" s="7" t="s">
        <v>16</v>
      </c>
      <c r="I123" s="17" t="s">
        <v>121</v>
      </c>
      <c r="J123" s="17"/>
      <c r="K123" s="17"/>
      <c r="L123" s="2">
        <f>SUMIF($A$6:$A$44,I123,$D$6:$D$44)</f>
        <v>0</v>
      </c>
      <c r="P123" s="18"/>
    </row>
    <row r="124" spans="1:16" ht="21.75" customHeight="1" x14ac:dyDescent="0.25">
      <c r="A124" s="22" t="s">
        <v>191</v>
      </c>
      <c r="B124" s="23"/>
      <c r="C124" s="23"/>
      <c r="D124" s="23"/>
      <c r="E124" s="24"/>
      <c r="F124" s="7" t="s">
        <v>16</v>
      </c>
      <c r="G124" s="7"/>
      <c r="H124" s="7"/>
      <c r="I124" s="17" t="s">
        <v>23</v>
      </c>
      <c r="J124" s="17"/>
      <c r="K124" s="17"/>
      <c r="L124" s="2">
        <f>SUMIF($A$6:$A$44,I124,$D$6:$D$44)</f>
        <v>1</v>
      </c>
      <c r="P124" s="18"/>
    </row>
    <row r="125" spans="1:16" ht="21.75" customHeight="1" x14ac:dyDescent="0.25">
      <c r="A125" s="22" t="s">
        <v>81</v>
      </c>
      <c r="B125" s="23"/>
      <c r="C125" s="23"/>
      <c r="D125" s="23"/>
      <c r="E125" s="24"/>
      <c r="F125" s="7" t="s">
        <v>16</v>
      </c>
      <c r="G125" s="7"/>
      <c r="H125" s="7"/>
      <c r="I125" s="17" t="s">
        <v>68</v>
      </c>
      <c r="J125" s="17" t="s">
        <v>23</v>
      </c>
      <c r="K125" s="17"/>
      <c r="L125" s="2">
        <f>SUMIF($A$6:$A$44,I125,$D$6:$D$44)*SUMIF($A$6:$A$44,J125,$D$6:$D$44)</f>
        <v>0</v>
      </c>
      <c r="P125" s="18"/>
    </row>
    <row r="126" spans="1:16" ht="21.75" customHeight="1" x14ac:dyDescent="0.25">
      <c r="A126" s="22" t="s">
        <v>80</v>
      </c>
      <c r="B126" s="23"/>
      <c r="C126" s="23"/>
      <c r="D126" s="23"/>
      <c r="E126" s="24"/>
      <c r="F126" s="7" t="s">
        <v>16</v>
      </c>
      <c r="G126" s="7"/>
      <c r="H126" s="7"/>
      <c r="I126" s="17" t="s">
        <v>22</v>
      </c>
      <c r="J126" s="17" t="s">
        <v>23</v>
      </c>
      <c r="K126" s="17"/>
      <c r="L126" s="2">
        <f>SUMIF($A$6:$A$44,I126,$D$6:$D$44)*SUMIF($A$6:$A$44,J126,$D$6:$D$44)</f>
        <v>1</v>
      </c>
      <c r="P126" s="18"/>
    </row>
    <row r="127" spans="1:16" ht="21.75" customHeight="1" x14ac:dyDescent="0.25">
      <c r="A127" s="22" t="s">
        <v>82</v>
      </c>
      <c r="B127" s="23"/>
      <c r="C127" s="23"/>
      <c r="D127" s="23"/>
      <c r="E127" s="24"/>
      <c r="F127" s="7" t="s">
        <v>16</v>
      </c>
      <c r="G127" s="7"/>
      <c r="H127" s="7"/>
      <c r="I127" s="17" t="s">
        <v>23</v>
      </c>
      <c r="J127" s="17"/>
      <c r="K127" s="17"/>
      <c r="L127" s="2">
        <f>SUMIF($A$6:$A$44,I127,$D$6:$D$44)</f>
        <v>1</v>
      </c>
      <c r="P127" s="18"/>
    </row>
    <row r="128" spans="1:16" ht="21.75" customHeight="1" x14ac:dyDescent="0.25">
      <c r="A128" s="22" t="s">
        <v>141</v>
      </c>
      <c r="B128" s="23"/>
      <c r="C128" s="23"/>
      <c r="D128" s="23"/>
      <c r="E128" s="24"/>
      <c r="F128" s="7"/>
      <c r="G128" s="7" t="s">
        <v>16</v>
      </c>
      <c r="H128" s="7" t="s">
        <v>16</v>
      </c>
      <c r="I128" s="17" t="s">
        <v>35</v>
      </c>
      <c r="J128" s="17"/>
      <c r="K128" s="17"/>
      <c r="L128" s="2">
        <f>SUMIF($A$6:$A$44,I128,$D$6:$D$44)</f>
        <v>1</v>
      </c>
      <c r="P128" s="18"/>
    </row>
    <row r="129" spans="1:20" ht="21.75" customHeight="1" x14ac:dyDescent="0.25">
      <c r="A129" s="22" t="s">
        <v>203</v>
      </c>
      <c r="B129" s="23"/>
      <c r="C129" s="23"/>
      <c r="D129" s="23"/>
      <c r="E129" s="24"/>
      <c r="F129" s="7" t="s">
        <v>16</v>
      </c>
      <c r="G129" s="7" t="s">
        <v>16</v>
      </c>
      <c r="H129" s="7"/>
      <c r="I129" s="17" t="s">
        <v>57</v>
      </c>
      <c r="J129" s="17"/>
      <c r="K129" s="17"/>
      <c r="L129" s="2">
        <f>SUMIF($A$6:$A$44,I129,$D$6:$D$44)</f>
        <v>1</v>
      </c>
      <c r="P129" s="18"/>
    </row>
    <row r="130" spans="1:20" ht="21.75" customHeight="1" x14ac:dyDescent="0.25">
      <c r="A130" s="22" t="s">
        <v>160</v>
      </c>
      <c r="B130" s="23"/>
      <c r="C130" s="23"/>
      <c r="D130" s="23"/>
      <c r="E130" s="24"/>
      <c r="F130" s="7"/>
      <c r="G130" s="7" t="s">
        <v>16</v>
      </c>
      <c r="H130" s="7" t="s">
        <v>16</v>
      </c>
      <c r="I130" s="17" t="s">
        <v>67</v>
      </c>
      <c r="J130" s="17" t="s">
        <v>69</v>
      </c>
      <c r="K130" s="17"/>
      <c r="L130" s="2">
        <f>SUMIF($A$6:$A$44,I130,$D$6:$D$44)*SUMIF($A$6:$A$44,J130,$D$6:$D$44)</f>
        <v>0</v>
      </c>
      <c r="P130" s="18"/>
    </row>
    <row r="131" spans="1:20" ht="21.75" customHeight="1" x14ac:dyDescent="0.25">
      <c r="A131" s="22" t="s">
        <v>83</v>
      </c>
      <c r="B131" s="23"/>
      <c r="C131" s="23"/>
      <c r="D131" s="23"/>
      <c r="E131" s="24"/>
      <c r="F131" s="7"/>
      <c r="G131" s="7" t="s">
        <v>16</v>
      </c>
      <c r="H131" s="7"/>
      <c r="I131" s="17" t="s">
        <v>67</v>
      </c>
      <c r="J131" s="17" t="s">
        <v>69</v>
      </c>
      <c r="K131" s="17"/>
      <c r="L131" s="2">
        <f>SUMIF($A$6:$A$44,I131,$D$6:$D$44)*SUMIF($A$6:$A$44,J131,$D$6:$D$44)</f>
        <v>0</v>
      </c>
      <c r="P131" s="18"/>
    </row>
    <row r="132" spans="1:20" ht="21.75" customHeight="1" x14ac:dyDescent="0.25">
      <c r="A132" s="22" t="s">
        <v>84</v>
      </c>
      <c r="B132" s="23"/>
      <c r="C132" s="23"/>
      <c r="D132" s="23"/>
      <c r="E132" s="24"/>
      <c r="F132" s="7"/>
      <c r="G132" s="7" t="s">
        <v>16</v>
      </c>
      <c r="H132" s="7" t="s">
        <v>16</v>
      </c>
      <c r="I132" s="17" t="s">
        <v>67</v>
      </c>
      <c r="J132" s="17" t="s">
        <v>69</v>
      </c>
      <c r="K132" s="17"/>
      <c r="L132" s="2">
        <f>SUMIF($A$6:$A$44,I132,$D$6:$D$44)*SUMIF($A$6:$A$44,J132,$D$6:$D$44)</f>
        <v>0</v>
      </c>
      <c r="P132" s="18"/>
    </row>
    <row r="133" spans="1:20" ht="21.75" customHeight="1" x14ac:dyDescent="0.25">
      <c r="A133" s="22" t="s">
        <v>49</v>
      </c>
      <c r="B133" s="23"/>
      <c r="C133" s="23"/>
      <c r="D133" s="23"/>
      <c r="E133" s="24"/>
      <c r="F133" s="7"/>
      <c r="G133" s="7" t="s">
        <v>16</v>
      </c>
      <c r="H133" s="7"/>
      <c r="I133" s="17" t="s">
        <v>25</v>
      </c>
      <c r="J133" s="17"/>
      <c r="K133" s="17"/>
      <c r="L133" s="2">
        <f>SUMIF($A$6:$A$44,I133,$D$6:$D$44)</f>
        <v>1</v>
      </c>
      <c r="P133" s="18"/>
    </row>
    <row r="134" spans="1:20" ht="21.75" customHeight="1" x14ac:dyDescent="0.25">
      <c r="A134" s="22" t="s">
        <v>108</v>
      </c>
      <c r="B134" s="23"/>
      <c r="C134" s="23"/>
      <c r="D134" s="23"/>
      <c r="E134" s="24"/>
      <c r="F134" s="7"/>
      <c r="G134" s="7" t="s">
        <v>16</v>
      </c>
      <c r="H134" s="7"/>
      <c r="I134" s="17" t="s">
        <v>63</v>
      </c>
      <c r="J134" s="17"/>
      <c r="K134" s="17"/>
      <c r="L134" s="2">
        <f>SUMIF($A$6:$A$44,I134,$D$6:$D$44)</f>
        <v>0</v>
      </c>
      <c r="P134" s="18"/>
    </row>
    <row r="135" spans="1:20" ht="21.75" customHeight="1" x14ac:dyDescent="0.25">
      <c r="A135" s="22" t="s">
        <v>106</v>
      </c>
      <c r="B135" s="23"/>
      <c r="C135" s="23"/>
      <c r="D135" s="23"/>
      <c r="E135" s="24"/>
      <c r="F135" s="7"/>
      <c r="G135" s="7" t="s">
        <v>16</v>
      </c>
      <c r="H135" s="7"/>
      <c r="I135" s="17" t="s">
        <v>25</v>
      </c>
      <c r="J135" s="17"/>
      <c r="K135" s="17"/>
      <c r="L135" s="2">
        <f>SUMIF($A$6:$A$44,I135,$D$6:$D$44)</f>
        <v>1</v>
      </c>
      <c r="P135" s="18"/>
    </row>
    <row r="136" spans="1:20" ht="17.5" x14ac:dyDescent="0.25">
      <c r="A136" s="22" t="s">
        <v>149</v>
      </c>
      <c r="B136" s="23"/>
      <c r="C136" s="23"/>
      <c r="D136" s="23"/>
      <c r="E136" s="24"/>
      <c r="F136" s="7"/>
      <c r="G136" s="7" t="s">
        <v>16</v>
      </c>
      <c r="H136" s="7"/>
      <c r="I136" s="17" t="s">
        <v>25</v>
      </c>
      <c r="J136" s="17" t="s">
        <v>127</v>
      </c>
      <c r="K136" s="17"/>
      <c r="L136" s="2">
        <f>SUMIF($A$6:$A$44,I136,$D$6:$D$44)*SUMIF($A$6:$A$44,J136,$D$6:$D$44)</f>
        <v>0</v>
      </c>
      <c r="P136" s="18"/>
      <c r="T136" s="1"/>
    </row>
    <row r="137" spans="1:20" ht="17.5" x14ac:dyDescent="0.25">
      <c r="A137" s="22" t="s">
        <v>110</v>
      </c>
      <c r="B137" s="23"/>
      <c r="C137" s="23"/>
      <c r="D137" s="23"/>
      <c r="E137" s="24"/>
      <c r="F137" s="7"/>
      <c r="G137" s="7" t="s">
        <v>16</v>
      </c>
      <c r="H137" s="7"/>
      <c r="I137" s="17" t="s">
        <v>25</v>
      </c>
      <c r="J137" s="17"/>
      <c r="K137" s="17"/>
      <c r="L137" s="2">
        <f>SUMIF($A$6:$A$44,I137,$D$6:$D$44)</f>
        <v>1</v>
      </c>
      <c r="P137" s="18"/>
    </row>
    <row r="138" spans="1:20" ht="17.5" x14ac:dyDescent="0.25">
      <c r="A138" s="22" t="s">
        <v>196</v>
      </c>
      <c r="B138" s="23"/>
      <c r="C138" s="23"/>
      <c r="D138" s="23"/>
      <c r="E138" s="24"/>
      <c r="F138" s="7" t="s">
        <v>16</v>
      </c>
      <c r="G138" s="7" t="s">
        <v>16</v>
      </c>
      <c r="H138" s="7"/>
      <c r="I138" s="17" t="s">
        <v>22</v>
      </c>
      <c r="J138" s="17"/>
      <c r="K138" s="17"/>
      <c r="L138" s="2">
        <f>SUMIF($A$6:$A$44,I138,$D$6:$D$44)</f>
        <v>1</v>
      </c>
      <c r="P138" s="18"/>
      <c r="T138" s="1"/>
    </row>
    <row r="139" spans="1:20" ht="17.5" x14ac:dyDescent="0.25">
      <c r="A139" s="22" t="s">
        <v>129</v>
      </c>
      <c r="B139" s="23"/>
      <c r="C139" s="23"/>
      <c r="D139" s="23"/>
      <c r="E139" s="24"/>
      <c r="F139" s="7" t="s">
        <v>16</v>
      </c>
      <c r="G139" s="7" t="s">
        <v>16</v>
      </c>
      <c r="H139" s="7"/>
      <c r="I139" s="17" t="s">
        <v>115</v>
      </c>
      <c r="J139" s="17"/>
      <c r="K139" s="17"/>
      <c r="L139" s="2">
        <f>SUMIF($A$6:$A$44,I139,$D$6:$D$44)</f>
        <v>0</v>
      </c>
      <c r="P139" s="18"/>
      <c r="T139" s="1"/>
    </row>
    <row r="140" spans="1:20" ht="17.5" x14ac:dyDescent="0.25">
      <c r="A140" s="22" t="s">
        <v>216</v>
      </c>
      <c r="B140" s="23"/>
      <c r="C140" s="23"/>
      <c r="D140" s="23"/>
      <c r="E140" s="24"/>
      <c r="F140" s="7" t="s">
        <v>16</v>
      </c>
      <c r="G140" s="7" t="s">
        <v>16</v>
      </c>
      <c r="H140" s="7"/>
      <c r="I140" s="17" t="s">
        <v>31</v>
      </c>
      <c r="J140" s="17"/>
      <c r="K140" s="17"/>
      <c r="L140" s="2">
        <f>SUMIF($A$6:$A$44,I140,$D$6:$D$44)</f>
        <v>0</v>
      </c>
      <c r="P140" s="18"/>
      <c r="T140" s="1"/>
    </row>
    <row r="141" spans="1:20" ht="17.5" x14ac:dyDescent="0.25">
      <c r="A141" s="22" t="s">
        <v>79</v>
      </c>
      <c r="B141" s="23"/>
      <c r="C141" s="23"/>
      <c r="D141" s="23"/>
      <c r="E141" s="24"/>
      <c r="F141" s="7" t="s">
        <v>16</v>
      </c>
      <c r="G141" s="7"/>
      <c r="H141" s="7"/>
      <c r="I141" s="17" t="s">
        <v>22</v>
      </c>
      <c r="J141" s="17"/>
      <c r="K141" s="17"/>
      <c r="L141" s="2">
        <f>SUMIF($A$6:$A$44,I141,$D$6:$D$44)</f>
        <v>1</v>
      </c>
      <c r="P141" s="18"/>
      <c r="T141" s="1"/>
    </row>
    <row r="142" spans="1:20" ht="17.5" x14ac:dyDescent="0.25">
      <c r="A142" s="22" t="s">
        <v>186</v>
      </c>
      <c r="B142" s="23"/>
      <c r="C142" s="23"/>
      <c r="D142" s="23"/>
      <c r="E142" s="24"/>
      <c r="F142" s="7"/>
      <c r="G142" s="7" t="s">
        <v>16</v>
      </c>
      <c r="H142" s="7"/>
      <c r="I142" s="17" t="s">
        <v>22</v>
      </c>
      <c r="J142" s="17" t="s">
        <v>125</v>
      </c>
      <c r="K142" s="17"/>
      <c r="L142" s="2">
        <f>SUMIF($A$6:$A$44,I142,$D$6:$D$44)*SUMIF($A$6:$A$44,J142,$D$6:$D$44)</f>
        <v>0</v>
      </c>
      <c r="P142" s="18"/>
      <c r="T142" s="1"/>
    </row>
    <row r="143" spans="1:20" ht="17.5" x14ac:dyDescent="0.25">
      <c r="A143" s="22" t="s">
        <v>103</v>
      </c>
      <c r="B143" s="23"/>
      <c r="C143" s="23"/>
      <c r="D143" s="23"/>
      <c r="E143" s="24"/>
      <c r="F143" s="7"/>
      <c r="G143" s="7" t="s">
        <v>16</v>
      </c>
      <c r="H143" s="7"/>
      <c r="I143" s="17" t="s">
        <v>71</v>
      </c>
      <c r="J143" s="17"/>
      <c r="K143" s="17"/>
      <c r="L143" s="2">
        <f>SUMIF($A$6:$A$44,I143,$D$6:$D$44)</f>
        <v>0</v>
      </c>
      <c r="P143" s="18"/>
      <c r="T143" s="1"/>
    </row>
    <row r="144" spans="1:20" ht="17.5" x14ac:dyDescent="0.25">
      <c r="A144" s="22" t="s">
        <v>171</v>
      </c>
      <c r="B144" s="23"/>
      <c r="C144" s="23"/>
      <c r="D144" s="23"/>
      <c r="E144" s="24"/>
      <c r="F144" s="7" t="s">
        <v>16</v>
      </c>
      <c r="G144" s="7" t="s">
        <v>16</v>
      </c>
      <c r="H144" s="7"/>
      <c r="I144" s="17" t="s">
        <v>22</v>
      </c>
      <c r="J144" s="17"/>
      <c r="K144" s="17"/>
      <c r="L144" s="2">
        <f>SUMIF($A$6:$A$44,I144,$D$6:$D$44)</f>
        <v>1</v>
      </c>
      <c r="P144" s="18"/>
    </row>
    <row r="145" spans="1:20" ht="17.5" x14ac:dyDescent="0.25">
      <c r="A145" s="22" t="s">
        <v>178</v>
      </c>
      <c r="B145" s="23"/>
      <c r="C145" s="23"/>
      <c r="D145" s="23"/>
      <c r="E145" s="24"/>
      <c r="F145" s="7" t="s">
        <v>16</v>
      </c>
      <c r="G145" s="7" t="s">
        <v>16</v>
      </c>
      <c r="H145" s="7"/>
      <c r="I145" s="17" t="s">
        <v>115</v>
      </c>
      <c r="J145" s="17"/>
      <c r="K145" s="17"/>
      <c r="L145" s="2">
        <f>SUMIF($A$6:$A$44,I145,$D$6:$D$44)</f>
        <v>0</v>
      </c>
      <c r="P145" s="18"/>
    </row>
    <row r="146" spans="1:20" ht="17.5" x14ac:dyDescent="0.25">
      <c r="A146" s="22" t="s">
        <v>105</v>
      </c>
      <c r="B146" s="23"/>
      <c r="C146" s="23"/>
      <c r="D146" s="23"/>
      <c r="E146" s="24"/>
      <c r="F146" s="7"/>
      <c r="G146" s="7" t="s">
        <v>16</v>
      </c>
      <c r="H146" s="7"/>
      <c r="I146" s="17" t="s">
        <v>152</v>
      </c>
      <c r="J146" s="17"/>
      <c r="K146" s="17"/>
      <c r="L146" s="2">
        <f>SUMIF($A$6:$A$44,I146,$D$6:$D$44)+SUMIF($A$6:$A$44,"DTS-GDX",$D$6:$D$44)</f>
        <v>0</v>
      </c>
      <c r="P146" s="18"/>
      <c r="T146" s="1"/>
    </row>
    <row r="147" spans="1:20" ht="17.5" x14ac:dyDescent="0.25">
      <c r="A147" s="22" t="s">
        <v>140</v>
      </c>
      <c r="B147" s="23"/>
      <c r="C147" s="23"/>
      <c r="D147" s="23"/>
      <c r="E147" s="24"/>
      <c r="F147" s="7"/>
      <c r="G147" s="7"/>
      <c r="H147" s="7" t="s">
        <v>16</v>
      </c>
      <c r="I147" s="17" t="s">
        <v>29</v>
      </c>
      <c r="J147" s="17"/>
      <c r="K147" s="17"/>
      <c r="L147" s="2">
        <f>SUMIF($A$6:$A$44,I147,$D$6:$D$44)</f>
        <v>1</v>
      </c>
      <c r="P147" s="18"/>
    </row>
    <row r="148" spans="1:20" ht="17.5" x14ac:dyDescent="0.25">
      <c r="A148" s="22" t="s">
        <v>85</v>
      </c>
      <c r="B148" s="23"/>
      <c r="C148" s="23"/>
      <c r="D148" s="23"/>
      <c r="E148" s="24"/>
      <c r="F148" s="7" t="s">
        <v>16</v>
      </c>
      <c r="G148" s="7" t="s">
        <v>16</v>
      </c>
      <c r="H148" s="7"/>
      <c r="I148" s="17" t="s">
        <v>67</v>
      </c>
      <c r="J148" s="17" t="s">
        <v>69</v>
      </c>
      <c r="K148" s="17" t="s">
        <v>70</v>
      </c>
      <c r="L148" s="2">
        <f>SUMIF($A$6:$A$44,I148,$D$6:$D$44)*SUMIF($A$6:$A$44,J148,$D$6:$D$44)*SUMIF($A$6:$A$44,K148,$D$6:$D$44)</f>
        <v>0</v>
      </c>
      <c r="P148" s="18"/>
    </row>
    <row r="149" spans="1:20" ht="17.5" x14ac:dyDescent="0.25">
      <c r="A149" s="22" t="s">
        <v>175</v>
      </c>
      <c r="B149" s="23"/>
      <c r="C149" s="23"/>
      <c r="D149" s="23"/>
      <c r="E149" s="24"/>
      <c r="F149" s="7" t="s">
        <v>16</v>
      </c>
      <c r="G149" s="7"/>
      <c r="H149" s="7"/>
      <c r="I149" s="17" t="s">
        <v>176</v>
      </c>
      <c r="J149" s="17"/>
      <c r="K149" s="17"/>
      <c r="L149" s="2">
        <f>SUMIF($A$6:$A$44,I149,$D$6:$D$44)</f>
        <v>0</v>
      </c>
      <c r="P149" s="18"/>
    </row>
    <row r="150" spans="1:20" ht="17.5" x14ac:dyDescent="0.25">
      <c r="A150" s="22" t="s">
        <v>174</v>
      </c>
      <c r="B150" s="23"/>
      <c r="C150" s="23"/>
      <c r="D150" s="23"/>
      <c r="E150" s="24"/>
      <c r="F150" s="7" t="s">
        <v>16</v>
      </c>
      <c r="G150" s="7"/>
      <c r="H150" s="7"/>
      <c r="I150" s="17" t="s">
        <v>67</v>
      </c>
      <c r="J150" s="17"/>
      <c r="K150" s="17"/>
      <c r="L150" s="2">
        <f>SUMIF($A$6:$A$44,I150,$D$6:$D$44)</f>
        <v>0</v>
      </c>
      <c r="P150" s="18"/>
      <c r="T150" s="1"/>
    </row>
    <row r="151" spans="1:20" ht="17.5" x14ac:dyDescent="0.25">
      <c r="A151" s="22" t="s">
        <v>161</v>
      </c>
      <c r="B151" s="23"/>
      <c r="C151" s="23"/>
      <c r="D151" s="23"/>
      <c r="E151" s="24"/>
      <c r="F151" s="7"/>
      <c r="G151" s="7" t="s">
        <v>16</v>
      </c>
      <c r="H151" s="7"/>
      <c r="I151" s="17" t="s">
        <v>152</v>
      </c>
      <c r="J151" s="17"/>
      <c r="K151" s="17"/>
      <c r="L151" s="2">
        <f>SUMIF($A$6:$A$44,I151,$D$6:$D$44)+SUMIF($A$6:$A$44,"DTS-GDX",$D$6:$D$44)</f>
        <v>0</v>
      </c>
      <c r="P151" s="18"/>
    </row>
    <row r="152" spans="1:20" ht="17.5" x14ac:dyDescent="0.25">
      <c r="A152" s="22" t="s">
        <v>162</v>
      </c>
      <c r="B152" s="23"/>
      <c r="C152" s="23"/>
      <c r="D152" s="23"/>
      <c r="E152" s="24"/>
      <c r="F152" s="7"/>
      <c r="G152" s="7" t="s">
        <v>16</v>
      </c>
      <c r="H152" s="7"/>
      <c r="I152" s="17" t="s">
        <v>57</v>
      </c>
      <c r="J152" s="17"/>
      <c r="K152" s="17"/>
      <c r="L152" s="2">
        <f t="shared" ref="L152:L159" si="10">SUMIF($A$6:$A$44,I152,$D$6:$D$44)</f>
        <v>1</v>
      </c>
      <c r="P152" s="18"/>
      <c r="T152" s="1"/>
    </row>
    <row r="153" spans="1:20" ht="17.5" x14ac:dyDescent="0.25">
      <c r="A153" s="22" t="s">
        <v>148</v>
      </c>
      <c r="B153" s="27"/>
      <c r="C153" s="27"/>
      <c r="D153" s="27"/>
      <c r="E153" s="28"/>
      <c r="F153" s="7"/>
      <c r="G153" s="7"/>
      <c r="H153" s="7" t="s">
        <v>16</v>
      </c>
      <c r="I153" s="17" t="s">
        <v>117</v>
      </c>
      <c r="J153" s="17"/>
      <c r="K153" s="17"/>
      <c r="L153" s="2">
        <f t="shared" si="10"/>
        <v>0</v>
      </c>
      <c r="P153" s="18"/>
    </row>
    <row r="154" spans="1:20" ht="17.5" x14ac:dyDescent="0.25">
      <c r="A154" s="22" t="s">
        <v>217</v>
      </c>
      <c r="B154" s="23"/>
      <c r="C154" s="23"/>
      <c r="D154" s="23"/>
      <c r="E154" s="24"/>
      <c r="G154" s="7" t="s">
        <v>16</v>
      </c>
      <c r="H154" s="7" t="s">
        <v>16</v>
      </c>
      <c r="I154" s="17" t="s">
        <v>57</v>
      </c>
      <c r="J154" s="17"/>
      <c r="K154" s="17"/>
      <c r="L154" s="2">
        <f t="shared" si="10"/>
        <v>1</v>
      </c>
      <c r="P154" s="18"/>
    </row>
    <row r="155" spans="1:20" ht="17.5" x14ac:dyDescent="0.25">
      <c r="A155" s="22" t="s">
        <v>163</v>
      </c>
      <c r="B155" s="23"/>
      <c r="C155" s="23"/>
      <c r="D155" s="23"/>
      <c r="E155" s="24"/>
      <c r="F155" s="7" t="s">
        <v>16</v>
      </c>
      <c r="G155" s="7" t="s">
        <v>16</v>
      </c>
      <c r="H155" s="7"/>
      <c r="I155" s="17" t="s">
        <v>123</v>
      </c>
      <c r="J155" s="17"/>
      <c r="K155" s="17"/>
      <c r="L155" s="2">
        <f t="shared" si="10"/>
        <v>0</v>
      </c>
      <c r="P155" s="18"/>
    </row>
    <row r="156" spans="1:20" ht="17.5" x14ac:dyDescent="0.25">
      <c r="A156" s="22" t="s">
        <v>215</v>
      </c>
      <c r="B156" s="23"/>
      <c r="C156" s="23"/>
      <c r="D156" s="23"/>
      <c r="E156" s="24"/>
      <c r="F156" s="7" t="s">
        <v>16</v>
      </c>
      <c r="G156" s="7"/>
      <c r="H156" s="7"/>
      <c r="I156" s="17" t="s">
        <v>121</v>
      </c>
      <c r="J156" s="17"/>
      <c r="K156" s="17"/>
      <c r="L156" s="2">
        <f t="shared" si="10"/>
        <v>0</v>
      </c>
      <c r="P156" s="18"/>
    </row>
    <row r="157" spans="1:20" ht="17.5" x14ac:dyDescent="0.25">
      <c r="A157" s="22" t="s">
        <v>183</v>
      </c>
      <c r="B157" s="23"/>
      <c r="C157" s="23"/>
      <c r="D157" s="23"/>
      <c r="E157" s="24"/>
      <c r="F157" s="7" t="s">
        <v>16</v>
      </c>
      <c r="G157" s="7" t="s">
        <v>16</v>
      </c>
      <c r="H157" s="7"/>
      <c r="I157" s="17" t="s">
        <v>65</v>
      </c>
      <c r="J157" s="17"/>
      <c r="K157" s="17"/>
      <c r="L157" s="2">
        <f t="shared" si="10"/>
        <v>0</v>
      </c>
      <c r="P157" s="18"/>
    </row>
    <row r="158" spans="1:20" ht="17.5" x14ac:dyDescent="0.25">
      <c r="A158" s="22" t="s">
        <v>164</v>
      </c>
      <c r="B158" s="23"/>
      <c r="C158" s="23"/>
      <c r="D158" s="23"/>
      <c r="E158" s="24"/>
      <c r="F158" s="7" t="s">
        <v>16</v>
      </c>
      <c r="G158" s="7"/>
      <c r="H158" s="7" t="s">
        <v>16</v>
      </c>
      <c r="I158" s="17" t="s">
        <v>24</v>
      </c>
      <c r="J158" s="17"/>
      <c r="K158" s="17"/>
      <c r="L158" s="2">
        <f t="shared" si="10"/>
        <v>1</v>
      </c>
      <c r="P158" s="18"/>
      <c r="T158" s="1"/>
    </row>
    <row r="159" spans="1:20" ht="17.5" x14ac:dyDescent="0.25">
      <c r="A159" s="22" t="s">
        <v>75</v>
      </c>
      <c r="B159" s="23"/>
      <c r="C159" s="23"/>
      <c r="D159" s="23"/>
      <c r="E159" s="24"/>
      <c r="F159" s="7"/>
      <c r="G159" s="7" t="s">
        <v>16</v>
      </c>
      <c r="H159" s="7"/>
      <c r="I159" s="17" t="s">
        <v>57</v>
      </c>
      <c r="J159" s="17"/>
      <c r="K159" s="17"/>
      <c r="L159" s="2">
        <f t="shared" si="10"/>
        <v>1</v>
      </c>
      <c r="P159" s="18"/>
    </row>
    <row r="160" spans="1:20" ht="17.5" x14ac:dyDescent="0.25">
      <c r="A160" s="22" t="s">
        <v>99</v>
      </c>
      <c r="B160" s="23"/>
      <c r="C160" s="23"/>
      <c r="D160" s="23"/>
      <c r="E160" s="24"/>
      <c r="F160" s="7"/>
      <c r="G160" s="7" t="s">
        <v>16</v>
      </c>
      <c r="H160" s="7"/>
      <c r="I160" s="17" t="s">
        <v>32</v>
      </c>
      <c r="J160" s="17" t="s">
        <v>26</v>
      </c>
      <c r="K160" s="17"/>
      <c r="L160" s="2">
        <f>SUMIF($A$6:$A$44,I160,$D$6:$D$44)*SUMIF($A$6:$A$44,J160,$D$6:$D$44)</f>
        <v>1</v>
      </c>
      <c r="P160" s="18"/>
    </row>
    <row r="161" spans="1:20" ht="17.5" x14ac:dyDescent="0.25">
      <c r="A161" s="22" t="s">
        <v>11</v>
      </c>
      <c r="B161" s="23"/>
      <c r="C161" s="23"/>
      <c r="D161" s="23"/>
      <c r="E161" s="24"/>
      <c r="F161" s="7" t="s">
        <v>16</v>
      </c>
      <c r="G161" s="7" t="s">
        <v>16</v>
      </c>
      <c r="H161" s="7" t="s">
        <v>16</v>
      </c>
      <c r="I161" s="17" t="s">
        <v>22</v>
      </c>
      <c r="J161" s="17"/>
      <c r="K161" s="17"/>
      <c r="L161" s="2">
        <f>SUMIF($A$6:$A$44,I161,$D$6:$D$44)</f>
        <v>1</v>
      </c>
      <c r="P161" s="18"/>
    </row>
    <row r="162" spans="1:20" ht="17.5" x14ac:dyDescent="0.25">
      <c r="A162" s="22" t="s">
        <v>130</v>
      </c>
      <c r="B162" s="23"/>
      <c r="C162" s="23"/>
      <c r="D162" s="23"/>
      <c r="E162" s="24"/>
      <c r="F162" s="8" t="s">
        <v>16</v>
      </c>
      <c r="G162" s="7" t="s">
        <v>16</v>
      </c>
      <c r="H162" s="7"/>
      <c r="I162" s="17" t="s">
        <v>115</v>
      </c>
      <c r="J162" s="17"/>
      <c r="K162" s="17"/>
      <c r="L162" s="2">
        <f>SUMIF($A$6:$A$44,I162,$D$6:$D$44)</f>
        <v>0</v>
      </c>
      <c r="P162" s="18"/>
    </row>
    <row r="163" spans="1:20" ht="17.5" x14ac:dyDescent="0.25">
      <c r="A163" s="22" t="s">
        <v>109</v>
      </c>
      <c r="B163" s="23"/>
      <c r="C163" s="23"/>
      <c r="D163" s="23"/>
      <c r="E163" s="24"/>
      <c r="F163" s="7"/>
      <c r="G163" s="7" t="s">
        <v>16</v>
      </c>
      <c r="H163" s="7"/>
      <c r="I163" s="17" t="s">
        <v>25</v>
      </c>
      <c r="J163" s="17"/>
      <c r="K163" s="17"/>
      <c r="L163" s="2">
        <f>SUMIF($A$6:$A$44,I163,$D$6:$D$44)</f>
        <v>1</v>
      </c>
      <c r="P163" s="18"/>
    </row>
    <row r="164" spans="1:20" ht="17.5" x14ac:dyDescent="0.25">
      <c r="A164" s="22" t="s">
        <v>214</v>
      </c>
      <c r="B164" s="23"/>
      <c r="C164" s="23"/>
      <c r="D164" s="23"/>
      <c r="E164" s="24"/>
      <c r="F164" s="7"/>
      <c r="G164" s="7" t="s">
        <v>16</v>
      </c>
      <c r="H164" s="7"/>
      <c r="I164" s="17" t="s">
        <v>152</v>
      </c>
      <c r="J164" s="17" t="s">
        <v>35</v>
      </c>
      <c r="K164" s="17"/>
      <c r="L164" s="2">
        <f>SUMIF($A$6:$A$44,I164,$D$6:$D$44)*SUMIF($A$6:$A$44,J164,$D$6:$D$44)</f>
        <v>0</v>
      </c>
      <c r="P164" s="18"/>
      <c r="T164" s="1"/>
    </row>
    <row r="165" spans="1:20" ht="17.5" x14ac:dyDescent="0.25">
      <c r="A165" s="22" t="s">
        <v>45</v>
      </c>
      <c r="B165" s="23"/>
      <c r="C165" s="23"/>
      <c r="D165" s="23"/>
      <c r="E165" s="24"/>
      <c r="F165" s="7" t="s">
        <v>16</v>
      </c>
      <c r="G165" s="7" t="s">
        <v>16</v>
      </c>
      <c r="H165" s="7"/>
      <c r="I165" s="17" t="s">
        <v>23</v>
      </c>
      <c r="J165" s="17"/>
      <c r="K165" s="17"/>
      <c r="L165" s="2">
        <f>SUMIF($A$6:$A$44,I165,$D$6:$D$44)</f>
        <v>1</v>
      </c>
      <c r="P165" s="18"/>
    </row>
    <row r="166" spans="1:20" ht="17.5" x14ac:dyDescent="0.25">
      <c r="A166" s="22" t="s">
        <v>44</v>
      </c>
      <c r="B166" s="23"/>
      <c r="C166" s="23"/>
      <c r="D166" s="23"/>
      <c r="E166" s="24"/>
      <c r="F166" s="7" t="s">
        <v>16</v>
      </c>
      <c r="G166" s="7" t="s">
        <v>16</v>
      </c>
      <c r="H166" s="7"/>
      <c r="I166" s="17" t="s">
        <v>23</v>
      </c>
      <c r="J166" s="17" t="s">
        <v>22</v>
      </c>
      <c r="K166" s="17"/>
      <c r="L166" s="2">
        <f>SUMIF($A$6:$A$44,I166,$D$6:$D$44)*SUMIF($A$6:$A$44,J166,$D$6:$D$44)</f>
        <v>1</v>
      </c>
      <c r="P166" s="18"/>
      <c r="T166" s="1"/>
    </row>
    <row r="167" spans="1:20" ht="17.5" x14ac:dyDescent="0.25">
      <c r="A167" s="22" t="s">
        <v>88</v>
      </c>
      <c r="B167" s="23"/>
      <c r="C167" s="23"/>
      <c r="D167" s="23"/>
      <c r="E167" s="24"/>
      <c r="F167" s="7" t="s">
        <v>16</v>
      </c>
      <c r="G167" s="7"/>
      <c r="H167" s="7"/>
      <c r="I167" s="17" t="s">
        <v>24</v>
      </c>
      <c r="J167" s="17"/>
      <c r="K167" s="17"/>
      <c r="L167" s="2">
        <f>SUMIF($A$6:$A$44,I167,$D$6:$D$44)</f>
        <v>1</v>
      </c>
      <c r="P167" s="18"/>
    </row>
    <row r="168" spans="1:20" ht="17.5" x14ac:dyDescent="0.25">
      <c r="A168" s="22" t="s">
        <v>170</v>
      </c>
      <c r="B168" s="23"/>
      <c r="C168" s="23"/>
      <c r="D168" s="23"/>
      <c r="E168" s="24"/>
      <c r="F168" s="7" t="s">
        <v>16</v>
      </c>
      <c r="G168" s="7"/>
      <c r="H168" s="7"/>
      <c r="I168" s="17" t="s">
        <v>33</v>
      </c>
      <c r="J168" s="17" t="s">
        <v>34</v>
      </c>
      <c r="K168" s="17"/>
      <c r="L168" s="2">
        <f>SUMIF($A$6:$A$44,I168,$D$6:$D$44)*SUMIF($A$6:$A$44,J168,$D$6:$D$44)</f>
        <v>1</v>
      </c>
      <c r="P168" s="18"/>
    </row>
    <row r="169" spans="1:20" ht="17.5" x14ac:dyDescent="0.25">
      <c r="A169" s="22" t="s">
        <v>77</v>
      </c>
      <c r="B169" s="23"/>
      <c r="C169" s="23"/>
      <c r="D169" s="23"/>
      <c r="E169" s="24"/>
      <c r="F169" s="7" t="s">
        <v>16</v>
      </c>
      <c r="G169" s="7"/>
      <c r="H169" s="7"/>
      <c r="I169" s="17" t="s">
        <v>22</v>
      </c>
      <c r="J169" s="17"/>
      <c r="K169" s="17"/>
      <c r="L169" s="2">
        <f t="shared" ref="L169:L177" si="11">SUMIF($A$6:$A$44,I169,$D$6:$D$44)</f>
        <v>1</v>
      </c>
      <c r="P169" s="18"/>
    </row>
    <row r="170" spans="1:20" ht="17.5" x14ac:dyDescent="0.25">
      <c r="A170" s="22" t="s">
        <v>78</v>
      </c>
      <c r="B170" s="23"/>
      <c r="C170" s="23"/>
      <c r="D170" s="23"/>
      <c r="E170" s="24"/>
      <c r="F170" s="7" t="s">
        <v>16</v>
      </c>
      <c r="G170" s="7" t="s">
        <v>16</v>
      </c>
      <c r="H170" s="7"/>
      <c r="I170" s="17" t="s">
        <v>22</v>
      </c>
      <c r="J170" s="17"/>
      <c r="K170" s="17"/>
      <c r="L170" s="2">
        <f t="shared" si="11"/>
        <v>1</v>
      </c>
      <c r="P170" s="18"/>
    </row>
    <row r="171" spans="1:20" ht="17.5" x14ac:dyDescent="0.25">
      <c r="A171" s="22" t="s">
        <v>136</v>
      </c>
      <c r="B171" s="23"/>
      <c r="C171" s="23"/>
      <c r="D171" s="23"/>
      <c r="E171" s="24"/>
      <c r="F171" s="7"/>
      <c r="G171" s="7" t="s">
        <v>16</v>
      </c>
      <c r="H171" s="7"/>
      <c r="I171" s="17" t="s">
        <v>125</v>
      </c>
      <c r="J171" s="17"/>
      <c r="K171" s="17"/>
      <c r="L171" s="2">
        <f t="shared" si="11"/>
        <v>0</v>
      </c>
      <c r="P171" s="18"/>
    </row>
    <row r="172" spans="1:20" ht="17.5" x14ac:dyDescent="0.25">
      <c r="A172" s="22" t="s">
        <v>139</v>
      </c>
      <c r="B172" s="23"/>
      <c r="C172" s="23"/>
      <c r="D172" s="23"/>
      <c r="E172" s="24"/>
      <c r="F172" s="7" t="s">
        <v>16</v>
      </c>
      <c r="G172" s="7" t="s">
        <v>16</v>
      </c>
      <c r="H172" s="7"/>
      <c r="I172" s="17" t="s">
        <v>31</v>
      </c>
      <c r="J172" s="17"/>
      <c r="K172" s="17"/>
      <c r="L172" s="2">
        <f t="shared" si="11"/>
        <v>0</v>
      </c>
      <c r="P172" s="18"/>
      <c r="T172" s="1"/>
    </row>
    <row r="173" spans="1:20" ht="17.5" x14ac:dyDescent="0.25">
      <c r="A173" s="22" t="s">
        <v>92</v>
      </c>
      <c r="B173" s="23"/>
      <c r="C173" s="23"/>
      <c r="D173" s="23"/>
      <c r="E173" s="24"/>
      <c r="F173" s="8"/>
      <c r="G173" s="7"/>
      <c r="H173" s="7" t="s">
        <v>16</v>
      </c>
      <c r="I173" s="17" t="s">
        <v>30</v>
      </c>
      <c r="J173" s="17"/>
      <c r="K173" s="17"/>
      <c r="L173" s="2">
        <f t="shared" si="11"/>
        <v>0</v>
      </c>
      <c r="P173" s="18"/>
    </row>
    <row r="174" spans="1:20" ht="17.5" x14ac:dyDescent="0.25">
      <c r="A174" s="22" t="s">
        <v>138</v>
      </c>
      <c r="B174" s="23"/>
      <c r="C174" s="23"/>
      <c r="D174" s="23"/>
      <c r="E174" s="24"/>
      <c r="F174" s="7" t="s">
        <v>16</v>
      </c>
      <c r="G174" s="7" t="s">
        <v>16</v>
      </c>
      <c r="H174" s="7"/>
      <c r="I174" s="17" t="s">
        <v>57</v>
      </c>
      <c r="J174" s="17"/>
      <c r="K174" s="17"/>
      <c r="L174" s="2">
        <f t="shared" si="11"/>
        <v>1</v>
      </c>
      <c r="P174" s="18"/>
    </row>
    <row r="175" spans="1:20" ht="17.5" x14ac:dyDescent="0.25">
      <c r="A175" s="22" t="s">
        <v>10</v>
      </c>
      <c r="B175" s="23"/>
      <c r="C175" s="23"/>
      <c r="D175" s="23"/>
      <c r="E175" s="24"/>
      <c r="F175" s="7" t="s">
        <v>16</v>
      </c>
      <c r="G175" s="7" t="s">
        <v>16</v>
      </c>
      <c r="H175" s="7"/>
      <c r="I175" s="17" t="s">
        <v>23</v>
      </c>
      <c r="J175" s="17"/>
      <c r="K175" s="17"/>
      <c r="L175" s="2">
        <f t="shared" si="11"/>
        <v>1</v>
      </c>
      <c r="P175" s="18"/>
    </row>
    <row r="176" spans="1:20" ht="17.5" x14ac:dyDescent="0.25">
      <c r="A176" s="22" t="s">
        <v>172</v>
      </c>
      <c r="B176" s="23"/>
      <c r="C176" s="23"/>
      <c r="D176" s="23"/>
      <c r="E176" s="24"/>
      <c r="F176" s="7" t="s">
        <v>16</v>
      </c>
      <c r="G176" s="7" t="s">
        <v>16</v>
      </c>
      <c r="H176" s="7"/>
      <c r="I176" s="17" t="s">
        <v>59</v>
      </c>
      <c r="J176" s="17"/>
      <c r="K176" s="17"/>
      <c r="L176" s="2">
        <f t="shared" si="11"/>
        <v>1</v>
      </c>
      <c r="P176" s="18"/>
    </row>
    <row r="177" spans="1:16" ht="17.5" x14ac:dyDescent="0.25">
      <c r="A177" s="22" t="s">
        <v>185</v>
      </c>
      <c r="B177" s="23"/>
      <c r="C177" s="23"/>
      <c r="D177" s="23"/>
      <c r="E177" s="24"/>
      <c r="F177" s="7" t="s">
        <v>16</v>
      </c>
      <c r="G177" s="7"/>
      <c r="H177" s="7" t="s">
        <v>16</v>
      </c>
      <c r="I177" s="17" t="s">
        <v>67</v>
      </c>
      <c r="J177" s="17"/>
      <c r="K177" s="17"/>
      <c r="L177" s="2">
        <f t="shared" si="11"/>
        <v>0</v>
      </c>
      <c r="P177" s="18"/>
    </row>
    <row r="178" spans="1:16" x14ac:dyDescent="0.25">
      <c r="P178" s="18"/>
    </row>
    <row r="179" spans="1:16" x14ac:dyDescent="0.25">
      <c r="P179" s="18"/>
    </row>
    <row r="180" spans="1:16" x14ac:dyDescent="0.25">
      <c r="P180" s="18"/>
    </row>
    <row r="181" spans="1:16" x14ac:dyDescent="0.25">
      <c r="P181" s="18"/>
    </row>
    <row r="182" spans="1:16" x14ac:dyDescent="0.25">
      <c r="P182" s="18"/>
    </row>
    <row r="183" spans="1:16" x14ac:dyDescent="0.25">
      <c r="P183" s="18"/>
    </row>
    <row r="184" spans="1:16" x14ac:dyDescent="0.25">
      <c r="P184" s="18"/>
    </row>
    <row r="185" spans="1:16" x14ac:dyDescent="0.25">
      <c r="P185" s="18"/>
    </row>
    <row r="186" spans="1:16" x14ac:dyDescent="0.25">
      <c r="P186" s="18"/>
    </row>
    <row r="187" spans="1:16" x14ac:dyDescent="0.25">
      <c r="P187" s="18"/>
    </row>
    <row r="188" spans="1:16" x14ac:dyDescent="0.25">
      <c r="P188" s="18"/>
    </row>
    <row r="189" spans="1:16" x14ac:dyDescent="0.25">
      <c r="P189" s="18"/>
    </row>
    <row r="190" spans="1:16" x14ac:dyDescent="0.25">
      <c r="P190" s="18"/>
    </row>
    <row r="191" spans="1:16" x14ac:dyDescent="0.25">
      <c r="P191" s="18"/>
    </row>
    <row r="192" spans="1:16" x14ac:dyDescent="0.25">
      <c r="P192" s="18"/>
    </row>
    <row r="193" spans="16:20" x14ac:dyDescent="0.25">
      <c r="P193" s="18"/>
    </row>
    <row r="194" spans="16:20" x14ac:dyDescent="0.25">
      <c r="P194" s="18"/>
    </row>
    <row r="195" spans="16:20" ht="17.5" x14ac:dyDescent="0.25">
      <c r="P195" s="18"/>
      <c r="T195" s="1"/>
    </row>
    <row r="196" spans="16:20" x14ac:dyDescent="0.25">
      <c r="P196" s="18"/>
    </row>
    <row r="197" spans="16:20" x14ac:dyDescent="0.25">
      <c r="P197" s="18"/>
    </row>
    <row r="198" spans="16:20" x14ac:dyDescent="0.25">
      <c r="P198" s="18"/>
    </row>
    <row r="199" spans="16:20" x14ac:dyDescent="0.25">
      <c r="P199" s="18"/>
    </row>
    <row r="200" spans="16:20" x14ac:dyDescent="0.25">
      <c r="P200" s="18"/>
    </row>
    <row r="201" spans="16:20" x14ac:dyDescent="0.25">
      <c r="P201" s="18"/>
    </row>
    <row r="202" spans="16:20" x14ac:dyDescent="0.25">
      <c r="P202" s="18"/>
    </row>
    <row r="203" spans="16:20" x14ac:dyDescent="0.25">
      <c r="P203" s="18"/>
    </row>
    <row r="204" spans="16:20" x14ac:dyDescent="0.25">
      <c r="P204" s="18"/>
    </row>
    <row r="205" spans="16:20" x14ac:dyDescent="0.25">
      <c r="P205" s="18"/>
    </row>
    <row r="206" spans="16:20" x14ac:dyDescent="0.25">
      <c r="P206" s="18"/>
    </row>
    <row r="207" spans="16:20" x14ac:dyDescent="0.25">
      <c r="P207" s="18"/>
    </row>
    <row r="208" spans="16:20" x14ac:dyDescent="0.25">
      <c r="P208" s="18"/>
    </row>
    <row r="209" spans="16:16" x14ac:dyDescent="0.25">
      <c r="P209" s="18"/>
    </row>
    <row r="210" spans="16:16" x14ac:dyDescent="0.25">
      <c r="P210" s="18"/>
    </row>
    <row r="211" spans="16:16" x14ac:dyDescent="0.25">
      <c r="P211" s="18"/>
    </row>
    <row r="212" spans="16:16" x14ac:dyDescent="0.25">
      <c r="P212" s="18"/>
    </row>
    <row r="213" spans="16:16" x14ac:dyDescent="0.25">
      <c r="P213" s="18"/>
    </row>
    <row r="214" spans="16:16" x14ac:dyDescent="0.25">
      <c r="P214" s="18"/>
    </row>
    <row r="215" spans="16:16" x14ac:dyDescent="0.25">
      <c r="P215" s="18"/>
    </row>
    <row r="216" spans="16:16" x14ac:dyDescent="0.25">
      <c r="P216" s="18"/>
    </row>
    <row r="217" spans="16:16" x14ac:dyDescent="0.25">
      <c r="P217" s="18"/>
    </row>
    <row r="218" spans="16:16" x14ac:dyDescent="0.25">
      <c r="P218" s="18"/>
    </row>
    <row r="219" spans="16:16" x14ac:dyDescent="0.25">
      <c r="P219" s="18"/>
    </row>
    <row r="220" spans="16:16" x14ac:dyDescent="0.25">
      <c r="P220" s="18"/>
    </row>
    <row r="221" spans="16:16" x14ac:dyDescent="0.25">
      <c r="P221" s="18"/>
    </row>
    <row r="222" spans="16:16" x14ac:dyDescent="0.25">
      <c r="P222" s="18"/>
    </row>
    <row r="223" spans="16:16" x14ac:dyDescent="0.25">
      <c r="P223" s="18"/>
    </row>
    <row r="224" spans="16:16" x14ac:dyDescent="0.25">
      <c r="P224" s="18"/>
    </row>
    <row r="225" spans="16:20" x14ac:dyDescent="0.25">
      <c r="P225" s="18"/>
    </row>
    <row r="226" spans="16:20" x14ac:dyDescent="0.25">
      <c r="P226" s="18"/>
    </row>
    <row r="227" spans="16:20" x14ac:dyDescent="0.25">
      <c r="P227" s="18"/>
    </row>
    <row r="228" spans="16:20" x14ac:dyDescent="0.25">
      <c r="P228" s="18"/>
    </row>
    <row r="229" spans="16:20" x14ac:dyDescent="0.25">
      <c r="P229" s="18"/>
    </row>
    <row r="230" spans="16:20" x14ac:dyDescent="0.25">
      <c r="P230" s="18"/>
    </row>
    <row r="231" spans="16:20" x14ac:dyDescent="0.25">
      <c r="P231" s="18"/>
    </row>
    <row r="232" spans="16:20" x14ac:dyDescent="0.25">
      <c r="P232" s="18"/>
    </row>
    <row r="233" spans="16:20" x14ac:dyDescent="0.25">
      <c r="P233" s="18"/>
    </row>
    <row r="234" spans="16:20" x14ac:dyDescent="0.25">
      <c r="P234" s="18"/>
    </row>
    <row r="235" spans="16:20" x14ac:dyDescent="0.25">
      <c r="P235" s="18"/>
    </row>
    <row r="236" spans="16:20" x14ac:dyDescent="0.25">
      <c r="P236" s="18"/>
    </row>
    <row r="237" spans="16:20" x14ac:dyDescent="0.25">
      <c r="P237" s="18"/>
    </row>
    <row r="238" spans="16:20" x14ac:dyDescent="0.25">
      <c r="P238" s="18"/>
    </row>
    <row r="239" spans="16:20" x14ac:dyDescent="0.25">
      <c r="P239" s="18"/>
    </row>
    <row r="240" spans="16:20" ht="17.5" x14ac:dyDescent="0.25">
      <c r="P240" s="18"/>
      <c r="T240" s="1"/>
    </row>
    <row r="241" spans="16:16" x14ac:dyDescent="0.25">
      <c r="P241" s="18"/>
    </row>
    <row r="242" spans="16:16" x14ac:dyDescent="0.25">
      <c r="P242" s="18"/>
    </row>
    <row r="243" spans="16:16" x14ac:dyDescent="0.25">
      <c r="P243" s="18"/>
    </row>
    <row r="244" spans="16:16" x14ac:dyDescent="0.25">
      <c r="P244" s="18"/>
    </row>
    <row r="245" spans="16:16" x14ac:dyDescent="0.25">
      <c r="P245" s="18"/>
    </row>
    <row r="246" spans="16:16" x14ac:dyDescent="0.25">
      <c r="P246" s="18"/>
    </row>
    <row r="247" spans="16:16" x14ac:dyDescent="0.25">
      <c r="P247" s="18"/>
    </row>
    <row r="248" spans="16:16" x14ac:dyDescent="0.25">
      <c r="P248" s="18"/>
    </row>
    <row r="249" spans="16:16" x14ac:dyDescent="0.25">
      <c r="P249" s="18"/>
    </row>
    <row r="250" spans="16:16" x14ac:dyDescent="0.25">
      <c r="P250" s="18"/>
    </row>
    <row r="251" spans="16:16" x14ac:dyDescent="0.25">
      <c r="P251" s="18"/>
    </row>
    <row r="252" spans="16:16" x14ac:dyDescent="0.25">
      <c r="P252" s="18"/>
    </row>
    <row r="253" spans="16:16" x14ac:dyDescent="0.25">
      <c r="P253" s="18"/>
    </row>
    <row r="254" spans="16:16" x14ac:dyDescent="0.25">
      <c r="P254" s="18"/>
    </row>
    <row r="255" spans="16:16" x14ac:dyDescent="0.25">
      <c r="P255" s="18"/>
    </row>
    <row r="256" spans="16:16" x14ac:dyDescent="0.25">
      <c r="P256" s="18"/>
    </row>
    <row r="257" spans="16:16" x14ac:dyDescent="0.25">
      <c r="P257" s="18"/>
    </row>
    <row r="258" spans="16:16" x14ac:dyDescent="0.25">
      <c r="P258" s="18"/>
    </row>
    <row r="259" spans="16:16" x14ac:dyDescent="0.25">
      <c r="P259" s="18"/>
    </row>
    <row r="260" spans="16:16" x14ac:dyDescent="0.25">
      <c r="P260" s="18"/>
    </row>
    <row r="261" spans="16:16" x14ac:dyDescent="0.25">
      <c r="P261" s="18"/>
    </row>
    <row r="262" spans="16:16" x14ac:dyDescent="0.25">
      <c r="P262" s="18"/>
    </row>
    <row r="263" spans="16:16" x14ac:dyDescent="0.25">
      <c r="P263" s="18"/>
    </row>
    <row r="264" spans="16:16" x14ac:dyDescent="0.25">
      <c r="P264" s="18"/>
    </row>
    <row r="265" spans="16:16" x14ac:dyDescent="0.25">
      <c r="P265" s="18"/>
    </row>
    <row r="266" spans="16:16" x14ac:dyDescent="0.25">
      <c r="P266" s="18"/>
    </row>
    <row r="267" spans="16:16" x14ac:dyDescent="0.25">
      <c r="P267" s="18"/>
    </row>
    <row r="268" spans="16:16" x14ac:dyDescent="0.25">
      <c r="P268" s="18"/>
    </row>
    <row r="269" spans="16:16" x14ac:dyDescent="0.25">
      <c r="P269" s="18"/>
    </row>
    <row r="270" spans="16:16" x14ac:dyDescent="0.25">
      <c r="P270" s="18"/>
    </row>
    <row r="271" spans="16:16" x14ac:dyDescent="0.25">
      <c r="P271" s="18"/>
    </row>
    <row r="272" spans="16:16" x14ac:dyDescent="0.25">
      <c r="P272" s="18"/>
    </row>
    <row r="273" spans="16:16" x14ac:dyDescent="0.25">
      <c r="P273" s="18"/>
    </row>
    <row r="274" spans="16:16" x14ac:dyDescent="0.25">
      <c r="P274" s="18"/>
    </row>
    <row r="275" spans="16:16" x14ac:dyDescent="0.25">
      <c r="P275" s="18"/>
    </row>
    <row r="276" spans="16:16" x14ac:dyDescent="0.25">
      <c r="P276" s="18"/>
    </row>
    <row r="277" spans="16:16" x14ac:dyDescent="0.25">
      <c r="P277" s="18"/>
    </row>
    <row r="278" spans="16:16" x14ac:dyDescent="0.25">
      <c r="P278" s="18"/>
    </row>
    <row r="279" spans="16:16" x14ac:dyDescent="0.25">
      <c r="P279" s="18"/>
    </row>
    <row r="280" spans="16:16" x14ac:dyDescent="0.25">
      <c r="P280" s="18"/>
    </row>
    <row r="281" spans="16:16" x14ac:dyDescent="0.25">
      <c r="P281" s="18"/>
    </row>
    <row r="282" spans="16:16" x14ac:dyDescent="0.25">
      <c r="P282" s="18"/>
    </row>
    <row r="283" spans="16:16" x14ac:dyDescent="0.25">
      <c r="P283" s="18"/>
    </row>
    <row r="284" spans="16:16" x14ac:dyDescent="0.25">
      <c r="P284" s="18"/>
    </row>
    <row r="285" spans="16:16" x14ac:dyDescent="0.25">
      <c r="P285" s="18"/>
    </row>
    <row r="286" spans="16:16" x14ac:dyDescent="0.25">
      <c r="P286" s="18"/>
    </row>
    <row r="287" spans="16:16" x14ac:dyDescent="0.25">
      <c r="P287" s="18"/>
    </row>
    <row r="288" spans="16:16" x14ac:dyDescent="0.25">
      <c r="P288" s="18"/>
    </row>
    <row r="289" spans="16:16" x14ac:dyDescent="0.25">
      <c r="P289" s="18"/>
    </row>
    <row r="290" spans="16:16" x14ac:dyDescent="0.25">
      <c r="P290" s="18"/>
    </row>
    <row r="291" spans="16:16" x14ac:dyDescent="0.25">
      <c r="P291" s="18"/>
    </row>
    <row r="292" spans="16:16" x14ac:dyDescent="0.25">
      <c r="P292" s="18"/>
    </row>
    <row r="293" spans="16:16" x14ac:dyDescent="0.25">
      <c r="P293" s="18"/>
    </row>
    <row r="294" spans="16:16" x14ac:dyDescent="0.25">
      <c r="P294" s="18"/>
    </row>
    <row r="295" spans="16:16" x14ac:dyDescent="0.25">
      <c r="P295" s="18"/>
    </row>
    <row r="296" spans="16:16" x14ac:dyDescent="0.25">
      <c r="P296" s="18"/>
    </row>
    <row r="297" spans="16:16" x14ac:dyDescent="0.25">
      <c r="P297" s="18"/>
    </row>
    <row r="298" spans="16:16" x14ac:dyDescent="0.25">
      <c r="P298" s="18"/>
    </row>
    <row r="299" spans="16:16" x14ac:dyDescent="0.25">
      <c r="P299" s="18"/>
    </row>
    <row r="300" spans="16:16" x14ac:dyDescent="0.25">
      <c r="P300" s="18"/>
    </row>
    <row r="301" spans="16:16" x14ac:dyDescent="0.25">
      <c r="P301" s="18"/>
    </row>
    <row r="302" spans="16:16" x14ac:dyDescent="0.25">
      <c r="P302" s="18"/>
    </row>
    <row r="303" spans="16:16" x14ac:dyDescent="0.25">
      <c r="P303" s="18"/>
    </row>
    <row r="304" spans="16:16" x14ac:dyDescent="0.25">
      <c r="P304" s="18"/>
    </row>
    <row r="305" spans="16:16" x14ac:dyDescent="0.25">
      <c r="P305" s="18"/>
    </row>
    <row r="306" spans="16:16" x14ac:dyDescent="0.25">
      <c r="P306" s="18"/>
    </row>
    <row r="307" spans="16:16" x14ac:dyDescent="0.25">
      <c r="P307" s="18"/>
    </row>
    <row r="308" spans="16:16" x14ac:dyDescent="0.25">
      <c r="P308" s="18"/>
    </row>
    <row r="309" spans="16:16" x14ac:dyDescent="0.25">
      <c r="P309" s="18"/>
    </row>
    <row r="310" spans="16:16" x14ac:dyDescent="0.25">
      <c r="P310" s="18"/>
    </row>
    <row r="311" spans="16:16" x14ac:dyDescent="0.25">
      <c r="P311" s="18"/>
    </row>
    <row r="312" spans="16:16" x14ac:dyDescent="0.25">
      <c r="P312" s="18"/>
    </row>
    <row r="313" spans="16:16" x14ac:dyDescent="0.25">
      <c r="P313" s="18"/>
    </row>
    <row r="314" spans="16:16" x14ac:dyDescent="0.25">
      <c r="P314" s="18"/>
    </row>
    <row r="315" spans="16:16" x14ac:dyDescent="0.25">
      <c r="P315" s="18"/>
    </row>
    <row r="316" spans="16:16" x14ac:dyDescent="0.25">
      <c r="P316" s="18"/>
    </row>
    <row r="317" spans="16:16" x14ac:dyDescent="0.25">
      <c r="P317" s="18"/>
    </row>
    <row r="318" spans="16:16" x14ac:dyDescent="0.25">
      <c r="P318" s="18"/>
    </row>
    <row r="319" spans="16:16" x14ac:dyDescent="0.25">
      <c r="P319" s="18"/>
    </row>
    <row r="320" spans="16:16" x14ac:dyDescent="0.25">
      <c r="P320" s="18"/>
    </row>
    <row r="321" spans="16:16" x14ac:dyDescent="0.25">
      <c r="P321" s="18"/>
    </row>
    <row r="322" spans="16:16" x14ac:dyDescent="0.25">
      <c r="P322" s="18"/>
    </row>
    <row r="323" spans="16:16" x14ac:dyDescent="0.25">
      <c r="P323" s="18"/>
    </row>
    <row r="324" spans="16:16" x14ac:dyDescent="0.25">
      <c r="P324" s="18"/>
    </row>
    <row r="325" spans="16:16" x14ac:dyDescent="0.25">
      <c r="P325" s="18"/>
    </row>
    <row r="326" spans="16:16" x14ac:dyDescent="0.25">
      <c r="P326" s="18"/>
    </row>
    <row r="327" spans="16:16" x14ac:dyDescent="0.25">
      <c r="P327" s="18"/>
    </row>
    <row r="328" spans="16:16" x14ac:dyDescent="0.25">
      <c r="P328" s="18"/>
    </row>
    <row r="329" spans="16:16" x14ac:dyDescent="0.25">
      <c r="P329" s="18"/>
    </row>
    <row r="330" spans="16:16" x14ac:dyDescent="0.25">
      <c r="P330" s="18"/>
    </row>
    <row r="331" spans="16:16" x14ac:dyDescent="0.25">
      <c r="P331" s="18"/>
    </row>
    <row r="332" spans="16:16" x14ac:dyDescent="0.25">
      <c r="P332" s="18"/>
    </row>
    <row r="333" spans="16:16" x14ac:dyDescent="0.25">
      <c r="P333" s="18"/>
    </row>
    <row r="334" spans="16:16" x14ac:dyDescent="0.25">
      <c r="P334" s="18"/>
    </row>
    <row r="335" spans="16:16" x14ac:dyDescent="0.25">
      <c r="P335" s="18"/>
    </row>
    <row r="336" spans="16:16" x14ac:dyDescent="0.25">
      <c r="P336" s="18"/>
    </row>
    <row r="337" spans="16:16" x14ac:dyDescent="0.25">
      <c r="P337" s="18"/>
    </row>
    <row r="338" spans="16:16" x14ac:dyDescent="0.25">
      <c r="P338" s="18"/>
    </row>
    <row r="339" spans="16:16" x14ac:dyDescent="0.25">
      <c r="P339" s="18"/>
    </row>
    <row r="340" spans="16:16" x14ac:dyDescent="0.25">
      <c r="P340" s="18"/>
    </row>
    <row r="341" spans="16:16" x14ac:dyDescent="0.25">
      <c r="P341" s="18"/>
    </row>
    <row r="342" spans="16:16" x14ac:dyDescent="0.25">
      <c r="P342" s="18"/>
    </row>
    <row r="343" spans="16:16" x14ac:dyDescent="0.25">
      <c r="P343" s="18"/>
    </row>
    <row r="344" spans="16:16" x14ac:dyDescent="0.25">
      <c r="P344" s="18"/>
    </row>
    <row r="345" spans="16:16" x14ac:dyDescent="0.25">
      <c r="P345" s="18"/>
    </row>
    <row r="346" spans="16:16" x14ac:dyDescent="0.25">
      <c r="P346" s="18"/>
    </row>
    <row r="347" spans="16:16" x14ac:dyDescent="0.25">
      <c r="P347" s="18"/>
    </row>
    <row r="348" spans="16:16" x14ac:dyDescent="0.25">
      <c r="P348" s="18"/>
    </row>
    <row r="349" spans="16:16" x14ac:dyDescent="0.25">
      <c r="P349" s="18"/>
    </row>
    <row r="350" spans="16:16" x14ac:dyDescent="0.25">
      <c r="P350" s="18"/>
    </row>
    <row r="351" spans="16:16" x14ac:dyDescent="0.25">
      <c r="P351" s="18"/>
    </row>
    <row r="352" spans="16:16" x14ac:dyDescent="0.25">
      <c r="P352" s="18"/>
    </row>
    <row r="353" spans="16:16" x14ac:dyDescent="0.25">
      <c r="P353" s="18"/>
    </row>
    <row r="354" spans="16:16" x14ac:dyDescent="0.25">
      <c r="P354" s="18"/>
    </row>
    <row r="355" spans="16:16" x14ac:dyDescent="0.25">
      <c r="P355" s="18"/>
    </row>
    <row r="356" spans="16:16" x14ac:dyDescent="0.25">
      <c r="P356" s="18"/>
    </row>
    <row r="357" spans="16:16" x14ac:dyDescent="0.25">
      <c r="P357" s="18"/>
    </row>
    <row r="358" spans="16:16" x14ac:dyDescent="0.25">
      <c r="P358" s="18"/>
    </row>
    <row r="359" spans="16:16" x14ac:dyDescent="0.25">
      <c r="P359" s="18"/>
    </row>
    <row r="360" spans="16:16" x14ac:dyDescent="0.25">
      <c r="P360" s="18"/>
    </row>
    <row r="361" spans="16:16" x14ac:dyDescent="0.25">
      <c r="P361" s="18"/>
    </row>
    <row r="362" spans="16:16" x14ac:dyDescent="0.25">
      <c r="P362" s="18"/>
    </row>
    <row r="363" spans="16:16" x14ac:dyDescent="0.25">
      <c r="P363" s="18"/>
    </row>
    <row r="364" spans="16:16" x14ac:dyDescent="0.25">
      <c r="P364" s="18"/>
    </row>
    <row r="365" spans="16:16" x14ac:dyDescent="0.25">
      <c r="P365" s="18"/>
    </row>
    <row r="366" spans="16:16" x14ac:dyDescent="0.25">
      <c r="P366" s="18"/>
    </row>
    <row r="367" spans="16:16" x14ac:dyDescent="0.25">
      <c r="P367" s="18"/>
    </row>
    <row r="368" spans="16:16" x14ac:dyDescent="0.25">
      <c r="P368" s="18"/>
    </row>
    <row r="369" spans="16:16" x14ac:dyDescent="0.25">
      <c r="P369" s="18"/>
    </row>
    <row r="370" spans="16:16" x14ac:dyDescent="0.25">
      <c r="P370" s="18"/>
    </row>
    <row r="371" spans="16:16" x14ac:dyDescent="0.25">
      <c r="P371" s="18"/>
    </row>
    <row r="372" spans="16:16" x14ac:dyDescent="0.25">
      <c r="P372" s="18"/>
    </row>
    <row r="373" spans="16:16" x14ac:dyDescent="0.25">
      <c r="P373" s="18"/>
    </row>
    <row r="374" spans="16:16" x14ac:dyDescent="0.25">
      <c r="P374" s="18"/>
    </row>
    <row r="375" spans="16:16" x14ac:dyDescent="0.25">
      <c r="P375" s="18"/>
    </row>
    <row r="376" spans="16:16" x14ac:dyDescent="0.25">
      <c r="P376" s="18"/>
    </row>
    <row r="377" spans="16:16" x14ac:dyDescent="0.25">
      <c r="P377" s="18"/>
    </row>
    <row r="378" spans="16:16" x14ac:dyDescent="0.25">
      <c r="P378" s="18"/>
    </row>
    <row r="379" spans="16:16" x14ac:dyDescent="0.25">
      <c r="P379" s="18"/>
    </row>
    <row r="380" spans="16:16" x14ac:dyDescent="0.25">
      <c r="P380" s="18"/>
    </row>
    <row r="381" spans="16:16" x14ac:dyDescent="0.25">
      <c r="P381" s="18"/>
    </row>
    <row r="382" spans="16:16" x14ac:dyDescent="0.25">
      <c r="P382" s="18"/>
    </row>
    <row r="383" spans="16:16" x14ac:dyDescent="0.25">
      <c r="P383" s="18"/>
    </row>
    <row r="384" spans="16:16" x14ac:dyDescent="0.25">
      <c r="P384" s="18"/>
    </row>
    <row r="385" spans="16:16" x14ac:dyDescent="0.25">
      <c r="P385" s="18"/>
    </row>
    <row r="386" spans="16:16" x14ac:dyDescent="0.25">
      <c r="P386" s="18"/>
    </row>
    <row r="387" spans="16:16" x14ac:dyDescent="0.25">
      <c r="P387" s="18"/>
    </row>
    <row r="388" spans="16:16" x14ac:dyDescent="0.25">
      <c r="P388" s="18"/>
    </row>
    <row r="389" spans="16:16" x14ac:dyDescent="0.25">
      <c r="P389" s="18"/>
    </row>
    <row r="390" spans="16:16" x14ac:dyDescent="0.25">
      <c r="P390" s="18"/>
    </row>
    <row r="391" spans="16:16" x14ac:dyDescent="0.25">
      <c r="P391" s="18"/>
    </row>
    <row r="392" spans="16:16" x14ac:dyDescent="0.25">
      <c r="P392" s="18"/>
    </row>
    <row r="393" spans="16:16" x14ac:dyDescent="0.25">
      <c r="P393" s="18"/>
    </row>
    <row r="394" spans="16:16" x14ac:dyDescent="0.25">
      <c r="P394" s="18"/>
    </row>
    <row r="395" spans="16:16" x14ac:dyDescent="0.25">
      <c r="P395" s="18"/>
    </row>
    <row r="396" spans="16:16" x14ac:dyDescent="0.25">
      <c r="P396" s="18"/>
    </row>
    <row r="397" spans="16:16" x14ac:dyDescent="0.25">
      <c r="P397" s="18"/>
    </row>
    <row r="398" spans="16:16" x14ac:dyDescent="0.25">
      <c r="P398" s="18"/>
    </row>
    <row r="399" spans="16:16" x14ac:dyDescent="0.25">
      <c r="P399" s="18"/>
    </row>
    <row r="400" spans="16:16" x14ac:dyDescent="0.25">
      <c r="P400" s="18"/>
    </row>
    <row r="401" spans="16:16" x14ac:dyDescent="0.25">
      <c r="P401" s="18"/>
    </row>
    <row r="402" spans="16:16" x14ac:dyDescent="0.25">
      <c r="P402" s="18"/>
    </row>
    <row r="403" spans="16:16" x14ac:dyDescent="0.25">
      <c r="P403" s="18"/>
    </row>
    <row r="404" spans="16:16" x14ac:dyDescent="0.25">
      <c r="P404" s="18"/>
    </row>
    <row r="405" spans="16:16" x14ac:dyDescent="0.25">
      <c r="P405" s="18"/>
    </row>
    <row r="406" spans="16:16" x14ac:dyDescent="0.25">
      <c r="P406" s="18"/>
    </row>
    <row r="407" spans="16:16" x14ac:dyDescent="0.25">
      <c r="P407" s="18"/>
    </row>
    <row r="408" spans="16:16" x14ac:dyDescent="0.25">
      <c r="P408" s="18"/>
    </row>
    <row r="409" spans="16:16" x14ac:dyDescent="0.25">
      <c r="P409" s="18"/>
    </row>
    <row r="410" spans="16:16" x14ac:dyDescent="0.25">
      <c r="P410" s="18"/>
    </row>
    <row r="411" spans="16:16" x14ac:dyDescent="0.25">
      <c r="P411" s="18"/>
    </row>
    <row r="412" spans="16:16" x14ac:dyDescent="0.25">
      <c r="P412" s="18"/>
    </row>
    <row r="413" spans="16:16" x14ac:dyDescent="0.25">
      <c r="P413" s="18"/>
    </row>
    <row r="414" spans="16:16" x14ac:dyDescent="0.25">
      <c r="P414" s="18"/>
    </row>
    <row r="415" spans="16:16" x14ac:dyDescent="0.25">
      <c r="P415" s="18"/>
    </row>
    <row r="416" spans="16:16" x14ac:dyDescent="0.25">
      <c r="P416" s="18"/>
    </row>
    <row r="417" spans="16:16" x14ac:dyDescent="0.25">
      <c r="P417" s="18"/>
    </row>
    <row r="418" spans="16:16" x14ac:dyDescent="0.25">
      <c r="P418" s="18"/>
    </row>
    <row r="419" spans="16:16" x14ac:dyDescent="0.25">
      <c r="P419" s="18"/>
    </row>
    <row r="420" spans="16:16" x14ac:dyDescent="0.25">
      <c r="P420" s="18"/>
    </row>
    <row r="421" spans="16:16" x14ac:dyDescent="0.25">
      <c r="P421" s="18"/>
    </row>
    <row r="422" spans="16:16" x14ac:dyDescent="0.25">
      <c r="P422" s="18"/>
    </row>
    <row r="423" spans="16:16" x14ac:dyDescent="0.25">
      <c r="P423" s="18"/>
    </row>
    <row r="424" spans="16:16" x14ac:dyDescent="0.25">
      <c r="P424" s="18"/>
    </row>
    <row r="425" spans="16:16" x14ac:dyDescent="0.25">
      <c r="P425" s="18"/>
    </row>
    <row r="426" spans="16:16" x14ac:dyDescent="0.25">
      <c r="P426" s="18"/>
    </row>
    <row r="427" spans="16:16" x14ac:dyDescent="0.25">
      <c r="P427" s="18"/>
    </row>
    <row r="428" spans="16:16" x14ac:dyDescent="0.25">
      <c r="P428" s="18"/>
    </row>
    <row r="429" spans="16:16" x14ac:dyDescent="0.25">
      <c r="P429" s="18"/>
    </row>
    <row r="430" spans="16:16" x14ac:dyDescent="0.25">
      <c r="P430" s="18"/>
    </row>
    <row r="431" spans="16:16" x14ac:dyDescent="0.25">
      <c r="P431" s="18"/>
    </row>
    <row r="432" spans="16:16" x14ac:dyDescent="0.25">
      <c r="P432" s="18"/>
    </row>
    <row r="433" spans="16:16" x14ac:dyDescent="0.25">
      <c r="P433" s="18"/>
    </row>
    <row r="434" spans="16:16" x14ac:dyDescent="0.25">
      <c r="P434" s="18"/>
    </row>
    <row r="435" spans="16:16" x14ac:dyDescent="0.25">
      <c r="P435" s="18"/>
    </row>
    <row r="436" spans="16:16" x14ac:dyDescent="0.25">
      <c r="P436" s="18"/>
    </row>
    <row r="437" spans="16:16" x14ac:dyDescent="0.25">
      <c r="P437" s="18"/>
    </row>
    <row r="438" spans="16:16" x14ac:dyDescent="0.25">
      <c r="P438" s="18"/>
    </row>
    <row r="439" spans="16:16" x14ac:dyDescent="0.25">
      <c r="P439" s="18"/>
    </row>
    <row r="440" spans="16:16" x14ac:dyDescent="0.25">
      <c r="P440" s="18"/>
    </row>
    <row r="441" spans="16:16" x14ac:dyDescent="0.25">
      <c r="P441" s="18"/>
    </row>
    <row r="442" spans="16:16" x14ac:dyDescent="0.25">
      <c r="P442" s="18"/>
    </row>
    <row r="443" spans="16:16" x14ac:dyDescent="0.25">
      <c r="P443" s="18"/>
    </row>
    <row r="444" spans="16:16" x14ac:dyDescent="0.25">
      <c r="P444" s="18"/>
    </row>
    <row r="445" spans="16:16" x14ac:dyDescent="0.25">
      <c r="P445" s="18"/>
    </row>
    <row r="446" spans="16:16" x14ac:dyDescent="0.25">
      <c r="P446" s="18"/>
    </row>
    <row r="447" spans="16:16" x14ac:dyDescent="0.25">
      <c r="P447" s="18"/>
    </row>
    <row r="448" spans="16:16" x14ac:dyDescent="0.25">
      <c r="P448" s="18"/>
    </row>
    <row r="449" spans="16:16" x14ac:dyDescent="0.25">
      <c r="P449" s="18"/>
    </row>
    <row r="450" spans="16:16" x14ac:dyDescent="0.25">
      <c r="P450" s="18"/>
    </row>
    <row r="451" spans="16:16" x14ac:dyDescent="0.25">
      <c r="P451" s="18"/>
    </row>
    <row r="452" spans="16:16" x14ac:dyDescent="0.25">
      <c r="P452" s="18"/>
    </row>
    <row r="453" spans="16:16" x14ac:dyDescent="0.25">
      <c r="P453" s="18"/>
    </row>
    <row r="454" spans="16:16" x14ac:dyDescent="0.25">
      <c r="P454" s="18"/>
    </row>
    <row r="455" spans="16:16" x14ac:dyDescent="0.25">
      <c r="P455" s="18"/>
    </row>
    <row r="456" spans="16:16" x14ac:dyDescent="0.25">
      <c r="P456" s="18"/>
    </row>
    <row r="457" spans="16:16" x14ac:dyDescent="0.25">
      <c r="P457" s="18"/>
    </row>
    <row r="458" spans="16:16" x14ac:dyDescent="0.25">
      <c r="P458" s="18"/>
    </row>
    <row r="459" spans="16:16" x14ac:dyDescent="0.25">
      <c r="P459" s="18"/>
    </row>
    <row r="460" spans="16:16" x14ac:dyDescent="0.25">
      <c r="P460" s="18"/>
    </row>
    <row r="461" spans="16:16" x14ac:dyDescent="0.25">
      <c r="P461" s="18"/>
    </row>
    <row r="462" spans="16:16" x14ac:dyDescent="0.25">
      <c r="P462" s="18"/>
    </row>
    <row r="463" spans="16:16" x14ac:dyDescent="0.25">
      <c r="P463" s="18"/>
    </row>
    <row r="464" spans="16:16" x14ac:dyDescent="0.25">
      <c r="P464" s="18"/>
    </row>
    <row r="465" spans="16:16" x14ac:dyDescent="0.25">
      <c r="P465" s="18"/>
    </row>
    <row r="466" spans="16:16" x14ac:dyDescent="0.25">
      <c r="P466" s="18"/>
    </row>
    <row r="467" spans="16:16" x14ac:dyDescent="0.25">
      <c r="P467" s="18"/>
    </row>
    <row r="468" spans="16:16" x14ac:dyDescent="0.25">
      <c r="P468" s="18"/>
    </row>
    <row r="469" spans="16:16" x14ac:dyDescent="0.25">
      <c r="P469" s="18"/>
    </row>
    <row r="470" spans="16:16" x14ac:dyDescent="0.25">
      <c r="P470" s="18"/>
    </row>
    <row r="471" spans="16:16" x14ac:dyDescent="0.25">
      <c r="P471" s="18"/>
    </row>
    <row r="472" spans="16:16" x14ac:dyDescent="0.25">
      <c r="P472" s="18"/>
    </row>
    <row r="473" spans="16:16" x14ac:dyDescent="0.25">
      <c r="P473" s="18"/>
    </row>
    <row r="474" spans="16:16" x14ac:dyDescent="0.25">
      <c r="P474" s="18"/>
    </row>
    <row r="475" spans="16:16" x14ac:dyDescent="0.25">
      <c r="P475" s="18"/>
    </row>
    <row r="476" spans="16:16" x14ac:dyDescent="0.25">
      <c r="P476" s="18"/>
    </row>
    <row r="477" spans="16:16" x14ac:dyDescent="0.25">
      <c r="P477" s="18"/>
    </row>
    <row r="478" spans="16:16" x14ac:dyDescent="0.25">
      <c r="P478" s="18"/>
    </row>
    <row r="479" spans="16:16" x14ac:dyDescent="0.25">
      <c r="P479" s="18"/>
    </row>
    <row r="480" spans="16:16" x14ac:dyDescent="0.25">
      <c r="P480" s="18"/>
    </row>
    <row r="481" spans="16:16" x14ac:dyDescent="0.25">
      <c r="P481" s="18"/>
    </row>
    <row r="482" spans="16:16" x14ac:dyDescent="0.25">
      <c r="P482" s="18"/>
    </row>
    <row r="483" spans="16:16" x14ac:dyDescent="0.25">
      <c r="P483" s="18"/>
    </row>
    <row r="484" spans="16:16" x14ac:dyDescent="0.25">
      <c r="P484" s="18"/>
    </row>
    <row r="485" spans="16:16" x14ac:dyDescent="0.25">
      <c r="P485" s="18"/>
    </row>
    <row r="486" spans="16:16" x14ac:dyDescent="0.25">
      <c r="P486" s="18"/>
    </row>
    <row r="487" spans="16:16" x14ac:dyDescent="0.25">
      <c r="P487" s="18"/>
    </row>
    <row r="488" spans="16:16" x14ac:dyDescent="0.25">
      <c r="P488" s="18"/>
    </row>
    <row r="489" spans="16:16" x14ac:dyDescent="0.25">
      <c r="P489" s="18"/>
    </row>
    <row r="490" spans="16:16" x14ac:dyDescent="0.25">
      <c r="P490" s="18"/>
    </row>
    <row r="491" spans="16:16" x14ac:dyDescent="0.25">
      <c r="P491" s="18"/>
    </row>
    <row r="492" spans="16:16" x14ac:dyDescent="0.25">
      <c r="P492" s="18"/>
    </row>
    <row r="493" spans="16:16" x14ac:dyDescent="0.25">
      <c r="P493" s="18"/>
    </row>
    <row r="494" spans="16:16" x14ac:dyDescent="0.25">
      <c r="P494" s="18"/>
    </row>
    <row r="495" spans="16:16" x14ac:dyDescent="0.25">
      <c r="P495" s="18"/>
    </row>
    <row r="496" spans="16:16" x14ac:dyDescent="0.25">
      <c r="P496" s="18"/>
    </row>
    <row r="497" spans="16:16" x14ac:dyDescent="0.25">
      <c r="P497" s="18"/>
    </row>
    <row r="498" spans="16:16" x14ac:dyDescent="0.25">
      <c r="P498" s="18"/>
    </row>
    <row r="499" spans="16:16" x14ac:dyDescent="0.25">
      <c r="P499" s="18"/>
    </row>
    <row r="500" spans="16:16" x14ac:dyDescent="0.25">
      <c r="P500" s="18"/>
    </row>
    <row r="501" spans="16:16" x14ac:dyDescent="0.25">
      <c r="P501" s="18"/>
    </row>
    <row r="502" spans="16:16" x14ac:dyDescent="0.25">
      <c r="P502" s="18"/>
    </row>
    <row r="503" spans="16:16" x14ac:dyDescent="0.25">
      <c r="P503" s="18"/>
    </row>
    <row r="504" spans="16:16" x14ac:dyDescent="0.25">
      <c r="P504" s="18"/>
    </row>
    <row r="505" spans="16:16" x14ac:dyDescent="0.25">
      <c r="P505" s="18"/>
    </row>
    <row r="506" spans="16:16" x14ac:dyDescent="0.25">
      <c r="P506" s="18"/>
    </row>
    <row r="507" spans="16:16" x14ac:dyDescent="0.25">
      <c r="P507" s="18"/>
    </row>
    <row r="508" spans="16:16" x14ac:dyDescent="0.25">
      <c r="P508" s="18"/>
    </row>
    <row r="509" spans="16:16" x14ac:dyDescent="0.25">
      <c r="P509" s="18"/>
    </row>
    <row r="510" spans="16:16" x14ac:dyDescent="0.25">
      <c r="P510" s="18"/>
    </row>
    <row r="511" spans="16:16" x14ac:dyDescent="0.25">
      <c r="P511" s="18"/>
    </row>
    <row r="512" spans="16:16" x14ac:dyDescent="0.25">
      <c r="P512" s="18"/>
    </row>
    <row r="513" spans="16:16" x14ac:dyDescent="0.25">
      <c r="P513" s="18"/>
    </row>
    <row r="514" spans="16:16" x14ac:dyDescent="0.25">
      <c r="P514" s="18"/>
    </row>
    <row r="515" spans="16:16" x14ac:dyDescent="0.25">
      <c r="P515" s="18"/>
    </row>
    <row r="516" spans="16:16" x14ac:dyDescent="0.25">
      <c r="P516" s="18"/>
    </row>
    <row r="517" spans="16:16" x14ac:dyDescent="0.25">
      <c r="P517" s="18"/>
    </row>
    <row r="518" spans="16:16" x14ac:dyDescent="0.25">
      <c r="P518" s="18"/>
    </row>
    <row r="519" spans="16:16" x14ac:dyDescent="0.25">
      <c r="P519" s="18"/>
    </row>
    <row r="520" spans="16:16" x14ac:dyDescent="0.25">
      <c r="P520" s="18"/>
    </row>
    <row r="521" spans="16:16" x14ac:dyDescent="0.25">
      <c r="P521" s="18"/>
    </row>
    <row r="522" spans="16:16" x14ac:dyDescent="0.25">
      <c r="P522" s="18"/>
    </row>
    <row r="523" spans="16:16" x14ac:dyDescent="0.25">
      <c r="P523" s="18"/>
    </row>
    <row r="524" spans="16:16" x14ac:dyDescent="0.25">
      <c r="P524" s="18"/>
    </row>
    <row r="525" spans="16:16" x14ac:dyDescent="0.25">
      <c r="P525" s="18"/>
    </row>
    <row r="526" spans="16:16" x14ac:dyDescent="0.25">
      <c r="P526" s="18"/>
    </row>
    <row r="527" spans="16:16" x14ac:dyDescent="0.25">
      <c r="P527" s="18"/>
    </row>
    <row r="528" spans="16:16" x14ac:dyDescent="0.25">
      <c r="P528" s="18"/>
    </row>
  </sheetData>
  <sheetProtection algorithmName="SHA-512" hashValue="QBtlxJ1zHT2Vxb4byJNqVYs+PbyacY3O40o+rR+kTe10t3MLD0l0ZRwbNGE+l6MD4RFvhKNNqkqx7EPvyPWUOg==" saltValue="sJCMVbSfvF6tSb3F/jXivw==" spinCount="100000" sheet="1" objects="1" scenarios="1"/>
  <sortState xmlns:xlrd2="http://schemas.microsoft.com/office/spreadsheetml/2017/richdata2" ref="A50:L177">
    <sortCondition ref="A50:A151"/>
  </sortState>
  <mergeCells count="137">
    <mergeCell ref="A164:E164"/>
    <mergeCell ref="A156:E156"/>
    <mergeCell ref="A140:E140"/>
    <mergeCell ref="A154:E154"/>
    <mergeCell ref="A54:E54"/>
    <mergeCell ref="A148:E148"/>
    <mergeCell ref="A150:E150"/>
    <mergeCell ref="A151:E151"/>
    <mergeCell ref="A147:E147"/>
    <mergeCell ref="A149:E149"/>
    <mergeCell ref="A128:E128"/>
    <mergeCell ref="A108:E108"/>
    <mergeCell ref="A109:E109"/>
    <mergeCell ref="A110:E110"/>
    <mergeCell ref="A142:E142"/>
    <mergeCell ref="A143:E143"/>
    <mergeCell ref="A114:E114"/>
    <mergeCell ref="A115:E115"/>
    <mergeCell ref="A111:E111"/>
    <mergeCell ref="A116:E116"/>
    <mergeCell ref="A113:E113"/>
    <mergeCell ref="A119:E119"/>
    <mergeCell ref="A141:E141"/>
    <mergeCell ref="A122:E122"/>
    <mergeCell ref="A129:E129"/>
    <mergeCell ref="A120:E120"/>
    <mergeCell ref="A121:E121"/>
    <mergeCell ref="A139:E139"/>
    <mergeCell ref="A146:E146"/>
    <mergeCell ref="A97:E97"/>
    <mergeCell ref="A99:E99"/>
    <mergeCell ref="A100:E100"/>
    <mergeCell ref="A107:E107"/>
    <mergeCell ref="A125:E125"/>
    <mergeCell ref="A126:E126"/>
    <mergeCell ref="A127:E127"/>
    <mergeCell ref="A131:E131"/>
    <mergeCell ref="A133:E133"/>
    <mergeCell ref="A136:E136"/>
    <mergeCell ref="A137:E137"/>
    <mergeCell ref="A138:E138"/>
    <mergeCell ref="A117:E117"/>
    <mergeCell ref="A98:E98"/>
    <mergeCell ref="A103:E103"/>
    <mergeCell ref="A106:E106"/>
    <mergeCell ref="A105:E105"/>
    <mergeCell ref="A102:E102"/>
    <mergeCell ref="A112:E112"/>
    <mergeCell ref="A118:E118"/>
    <mergeCell ref="A64:E64"/>
    <mergeCell ref="A68:E68"/>
    <mergeCell ref="A69:E69"/>
    <mergeCell ref="A82:E82"/>
    <mergeCell ref="A83:E83"/>
    <mergeCell ref="A88:E88"/>
    <mergeCell ref="A80:E80"/>
    <mergeCell ref="A87:E87"/>
    <mergeCell ref="A71:E71"/>
    <mergeCell ref="A70:E70"/>
    <mergeCell ref="A65:E65"/>
    <mergeCell ref="A66:E66"/>
    <mergeCell ref="A67:E67"/>
    <mergeCell ref="A76:E76"/>
    <mergeCell ref="A86:E86"/>
    <mergeCell ref="A92:E92"/>
    <mergeCell ref="A93:E93"/>
    <mergeCell ref="A95:E95"/>
    <mergeCell ref="A75:E75"/>
    <mergeCell ref="A94:E94"/>
    <mergeCell ref="A96:E96"/>
    <mergeCell ref="A78:E78"/>
    <mergeCell ref="A79:E79"/>
    <mergeCell ref="A49:E49"/>
    <mergeCell ref="A1:E1"/>
    <mergeCell ref="I49:K49"/>
    <mergeCell ref="A61:E61"/>
    <mergeCell ref="A2:E2"/>
    <mergeCell ref="A47:D47"/>
    <mergeCell ref="A50:E50"/>
    <mergeCell ref="A48:E48"/>
    <mergeCell ref="A52:E52"/>
    <mergeCell ref="A57:E57"/>
    <mergeCell ref="A58:E58"/>
    <mergeCell ref="A59:E59"/>
    <mergeCell ref="A53:E53"/>
    <mergeCell ref="A56:E56"/>
    <mergeCell ref="A51:E51"/>
    <mergeCell ref="A4:D4"/>
    <mergeCell ref="B3:D3"/>
    <mergeCell ref="A63:E63"/>
    <mergeCell ref="A60:E60"/>
    <mergeCell ref="A101:E101"/>
    <mergeCell ref="A124:E124"/>
    <mergeCell ref="A62:E62"/>
    <mergeCell ref="A55:E55"/>
    <mergeCell ref="A145:E145"/>
    <mergeCell ref="A123:E123"/>
    <mergeCell ref="A152:E152"/>
    <mergeCell ref="A104:E104"/>
    <mergeCell ref="A130:E130"/>
    <mergeCell ref="A132:E132"/>
    <mergeCell ref="A134:E134"/>
    <mergeCell ref="A135:E135"/>
    <mergeCell ref="A72:E72"/>
    <mergeCell ref="A73:E73"/>
    <mergeCell ref="A74:E74"/>
    <mergeCell ref="A77:E77"/>
    <mergeCell ref="A91:E91"/>
    <mergeCell ref="A81:E81"/>
    <mergeCell ref="A84:E84"/>
    <mergeCell ref="A85:E85"/>
    <mergeCell ref="A89:E89"/>
    <mergeCell ref="A144:E144"/>
    <mergeCell ref="A170:E170"/>
    <mergeCell ref="A171:E171"/>
    <mergeCell ref="A172:E172"/>
    <mergeCell ref="A173:E173"/>
    <mergeCell ref="A174:E174"/>
    <mergeCell ref="A175:E175"/>
    <mergeCell ref="A176:E176"/>
    <mergeCell ref="A177:E177"/>
    <mergeCell ref="B46:D46"/>
    <mergeCell ref="A163:E163"/>
    <mergeCell ref="A165:E165"/>
    <mergeCell ref="A166:E166"/>
    <mergeCell ref="A167:E167"/>
    <mergeCell ref="A168:E168"/>
    <mergeCell ref="A169:E169"/>
    <mergeCell ref="A90:E90"/>
    <mergeCell ref="A153:E153"/>
    <mergeCell ref="A155:E155"/>
    <mergeCell ref="A157:E157"/>
    <mergeCell ref="A158:E158"/>
    <mergeCell ref="A159:E159"/>
    <mergeCell ref="A160:E160"/>
    <mergeCell ref="A161:E161"/>
    <mergeCell ref="A162:E162"/>
  </mergeCells>
  <conditionalFormatting sqref="A50:A177">
    <cfRule type="expression" dxfId="0" priority="1" stopIfTrue="1">
      <formula>IF($L50&gt;0,0,1)</formula>
    </cfRule>
  </conditionalFormatting>
  <conditionalFormatting sqref="A6:E44 F31:H33 F35:H36 F40:H43 F47:G48">
    <cfRule type="expression" dxfId="9" priority="54">
      <formula>IF($D6&gt;0,1,0)</formula>
    </cfRule>
  </conditionalFormatting>
  <conditionalFormatting sqref="A48:E48">
    <cfRule type="expression" dxfId="8" priority="267" stopIfTrue="1">
      <formula>IF($A$48&lt;&gt;"",1,0)</formula>
    </cfRule>
  </conditionalFormatting>
  <conditionalFormatting sqref="F6:H15 F34:H34 F44:H44">
    <cfRule type="expression" dxfId="7" priority="343">
      <formula>IF(#REF!&gt;0,1,0)</formula>
    </cfRule>
  </conditionalFormatting>
  <conditionalFormatting sqref="F16:H21">
    <cfRule type="expression" dxfId="6" priority="266">
      <formula>IF($D16&gt;0,1,0)</formula>
    </cfRule>
  </conditionalFormatting>
  <conditionalFormatting sqref="F22:H23">
    <cfRule type="expression" dxfId="5" priority="271">
      <formula>IF(#REF!&gt;0,1,0)</formula>
    </cfRule>
  </conditionalFormatting>
  <conditionalFormatting sqref="F24:H24">
    <cfRule type="expression" dxfId="4" priority="276">
      <formula>IF($D22&gt;0,1,0)</formula>
    </cfRule>
  </conditionalFormatting>
  <conditionalFormatting sqref="F25:H29">
    <cfRule type="expression" dxfId="3" priority="281">
      <formula>IF(#REF!&gt;0,1,0)</formula>
    </cfRule>
  </conditionalFormatting>
  <conditionalFormatting sqref="F30:H30">
    <cfRule type="expression" dxfId="2" priority="329">
      <formula>IF($D13&gt;0,1,0)</formula>
    </cfRule>
  </conditionalFormatting>
  <conditionalFormatting sqref="F37:H39">
    <cfRule type="expression" dxfId="1" priority="320">
      <formula>IF(#REF!&gt;0,1,0)</formula>
    </cfRule>
  </conditionalFormatting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Kuchařka - Konfigurátor balíčku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Pavel Böhm</cp:lastModifiedBy>
  <dcterms:created xsi:type="dcterms:W3CDTF">2015-11-01T16:12:20Z</dcterms:created>
  <dcterms:modified xsi:type="dcterms:W3CDTF">2025-12-31T15:51:23Z</dcterms:modified>
</cp:coreProperties>
</file>